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6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edadaigo/Dropbox/JC/JC2019/次年度理事会/第５回/"/>
    </mc:Choice>
  </mc:AlternateContent>
  <bookViews>
    <workbookView xWindow="0" yWindow="460" windowWidth="24740" windowHeight="13160" tabRatio="910" activeTab="1"/>
  </bookViews>
  <sheets>
    <sheet name="作成にあたってのご注意" sheetId="75" r:id="rId1"/>
    <sheet name="霧島青年会議所正味財産計算書内訳表 (様式)" sheetId="79" r:id="rId2"/>
    <sheet name="霧島青年会議所正味財産計算書 (様式)" sheetId="82" r:id="rId3"/>
  </sheets>
  <definedNames>
    <definedName name="_xlnm.Print_Area" localSheetId="2">'霧島青年会議所正味財産計算書 (様式)'!$A$1:$K$127</definedName>
    <definedName name="_xlnm.Print_Titles" localSheetId="2">'霧島青年会議所正味財産計算書 (様式)'!$4:$4</definedName>
    <definedName name="_xlnm.Print_Titles" localSheetId="1">'霧島青年会議所正味財産計算書内訳表 (様式)'!$1:$8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55" i="79" l="1"/>
  <c r="BB60" i="79"/>
  <c r="BB65" i="79"/>
  <c r="BB81" i="79"/>
  <c r="BB53" i="79"/>
  <c r="BB19" i="79"/>
  <c r="AW23" i="79"/>
  <c r="AR23" i="79"/>
  <c r="AM23" i="79"/>
  <c r="Y23" i="79"/>
  <c r="S23" i="79"/>
  <c r="O23" i="79"/>
  <c r="G23" i="79"/>
  <c r="AX23" i="79"/>
  <c r="CE23" i="79"/>
  <c r="CH23" i="79"/>
  <c r="P49" i="79"/>
  <c r="P55" i="79"/>
  <c r="P60" i="79"/>
  <c r="P65" i="79"/>
  <c r="P81" i="79"/>
  <c r="P53" i="79"/>
  <c r="P88" i="79"/>
  <c r="P92" i="79"/>
  <c r="P91" i="79"/>
  <c r="P99" i="79"/>
  <c r="Q49" i="79"/>
  <c r="Q55" i="79"/>
  <c r="Q60" i="79"/>
  <c r="Q65" i="79"/>
  <c r="Q81" i="79"/>
  <c r="Q53" i="79"/>
  <c r="Q88" i="79"/>
  <c r="Q92" i="79"/>
  <c r="Q91" i="79"/>
  <c r="Q99" i="79"/>
  <c r="R49" i="79"/>
  <c r="R55" i="79"/>
  <c r="R60" i="79"/>
  <c r="R65" i="79"/>
  <c r="R81" i="79"/>
  <c r="R53" i="79"/>
  <c r="R88" i="79"/>
  <c r="R92" i="79"/>
  <c r="R91" i="79"/>
  <c r="R99" i="79"/>
  <c r="S99" i="79"/>
  <c r="S133" i="79"/>
  <c r="B49" i="79"/>
  <c r="B55" i="79"/>
  <c r="B60" i="79"/>
  <c r="B65" i="79"/>
  <c r="B81" i="79"/>
  <c r="B53" i="79"/>
  <c r="B88" i="79"/>
  <c r="B92" i="79"/>
  <c r="B91" i="79"/>
  <c r="B99" i="79"/>
  <c r="C49" i="79"/>
  <c r="C55" i="79"/>
  <c r="C60" i="79"/>
  <c r="C65" i="79"/>
  <c r="C81" i="79"/>
  <c r="C53" i="79"/>
  <c r="C88" i="79"/>
  <c r="C92" i="79"/>
  <c r="C91" i="79"/>
  <c r="C99" i="79"/>
  <c r="D49" i="79"/>
  <c r="D55" i="79"/>
  <c r="D60" i="79"/>
  <c r="D65" i="79"/>
  <c r="D81" i="79"/>
  <c r="D53" i="79"/>
  <c r="D88" i="79"/>
  <c r="D92" i="79"/>
  <c r="D91" i="79"/>
  <c r="D99" i="79"/>
  <c r="E49" i="79"/>
  <c r="E55" i="79"/>
  <c r="E60" i="79"/>
  <c r="E65" i="79"/>
  <c r="E81" i="79"/>
  <c r="E53" i="79"/>
  <c r="E88" i="79"/>
  <c r="E92" i="79"/>
  <c r="E91" i="79"/>
  <c r="E99" i="79"/>
  <c r="F49" i="79"/>
  <c r="F55" i="79"/>
  <c r="F60" i="79"/>
  <c r="F65" i="79"/>
  <c r="F81" i="79"/>
  <c r="F53" i="79"/>
  <c r="F88" i="79"/>
  <c r="F92" i="79"/>
  <c r="F91" i="79"/>
  <c r="F99" i="79"/>
  <c r="G99" i="79"/>
  <c r="G133" i="79"/>
  <c r="H49" i="79"/>
  <c r="H55" i="79"/>
  <c r="H60" i="79"/>
  <c r="H65" i="79"/>
  <c r="H81" i="79"/>
  <c r="H53" i="79"/>
  <c r="H88" i="79"/>
  <c r="H92" i="79"/>
  <c r="H91" i="79"/>
  <c r="H99" i="79"/>
  <c r="I49" i="79"/>
  <c r="I55" i="79"/>
  <c r="I60" i="79"/>
  <c r="I65" i="79"/>
  <c r="I81" i="79"/>
  <c r="I53" i="79"/>
  <c r="I88" i="79"/>
  <c r="I92" i="79"/>
  <c r="I91" i="79"/>
  <c r="I99" i="79"/>
  <c r="J49" i="79"/>
  <c r="J55" i="79"/>
  <c r="J60" i="79"/>
  <c r="J65" i="79"/>
  <c r="J81" i="79"/>
  <c r="J53" i="79"/>
  <c r="J88" i="79"/>
  <c r="J92" i="79"/>
  <c r="J91" i="79"/>
  <c r="J99" i="79"/>
  <c r="K49" i="79"/>
  <c r="K55" i="79"/>
  <c r="K60" i="79"/>
  <c r="K65" i="79"/>
  <c r="K81" i="79"/>
  <c r="K53" i="79"/>
  <c r="K88" i="79"/>
  <c r="K92" i="79"/>
  <c r="K91" i="79"/>
  <c r="K99" i="79"/>
  <c r="L49" i="79"/>
  <c r="L55" i="79"/>
  <c r="L60" i="79"/>
  <c r="L65" i="79"/>
  <c r="L81" i="79"/>
  <c r="L53" i="79"/>
  <c r="L88" i="79"/>
  <c r="L92" i="79"/>
  <c r="L91" i="79"/>
  <c r="L99" i="79"/>
  <c r="M49" i="79"/>
  <c r="M55" i="79"/>
  <c r="M60" i="79"/>
  <c r="M65" i="79"/>
  <c r="M81" i="79"/>
  <c r="M53" i="79"/>
  <c r="M88" i="79"/>
  <c r="M92" i="79"/>
  <c r="M91" i="79"/>
  <c r="M99" i="79"/>
  <c r="N49" i="79"/>
  <c r="N55" i="79"/>
  <c r="N60" i="79"/>
  <c r="N65" i="79"/>
  <c r="N81" i="79"/>
  <c r="N53" i="79"/>
  <c r="N88" i="79"/>
  <c r="N92" i="79"/>
  <c r="N91" i="79"/>
  <c r="N99" i="79"/>
  <c r="O99" i="79"/>
  <c r="O133" i="79"/>
  <c r="T49" i="79"/>
  <c r="T55" i="79"/>
  <c r="T60" i="79"/>
  <c r="T65" i="79"/>
  <c r="T81" i="79"/>
  <c r="T53" i="79"/>
  <c r="T88" i="79"/>
  <c r="T92" i="79"/>
  <c r="T91" i="79"/>
  <c r="T99" i="79"/>
  <c r="U49" i="79"/>
  <c r="U55" i="79"/>
  <c r="U60" i="79"/>
  <c r="U65" i="79"/>
  <c r="U81" i="79"/>
  <c r="U53" i="79"/>
  <c r="U88" i="79"/>
  <c r="U92" i="79"/>
  <c r="U91" i="79"/>
  <c r="U99" i="79"/>
  <c r="V49" i="79"/>
  <c r="V55" i="79"/>
  <c r="V60" i="79"/>
  <c r="V65" i="79"/>
  <c r="V81" i="79"/>
  <c r="V53" i="79"/>
  <c r="V88" i="79"/>
  <c r="V92" i="79"/>
  <c r="V91" i="79"/>
  <c r="V99" i="79"/>
  <c r="W49" i="79"/>
  <c r="W55" i="79"/>
  <c r="W60" i="79"/>
  <c r="W65" i="79"/>
  <c r="W81" i="79"/>
  <c r="W53" i="79"/>
  <c r="W88" i="79"/>
  <c r="W92" i="79"/>
  <c r="W91" i="79"/>
  <c r="W99" i="79"/>
  <c r="X49" i="79"/>
  <c r="X55" i="79"/>
  <c r="X60" i="79"/>
  <c r="X65" i="79"/>
  <c r="X81" i="79"/>
  <c r="X53" i="79"/>
  <c r="X88" i="79"/>
  <c r="X92" i="79"/>
  <c r="X91" i="79"/>
  <c r="X99" i="79"/>
  <c r="Y99" i="79"/>
  <c r="Y133" i="79"/>
  <c r="Z49" i="79"/>
  <c r="Z55" i="79"/>
  <c r="Z60" i="79"/>
  <c r="Z65" i="79"/>
  <c r="Z81" i="79"/>
  <c r="Z53" i="79"/>
  <c r="Z88" i="79"/>
  <c r="Z92" i="79"/>
  <c r="Z91" i="79"/>
  <c r="Z99" i="79"/>
  <c r="AA49" i="79"/>
  <c r="AA55" i="79"/>
  <c r="AA60" i="79"/>
  <c r="AA65" i="79"/>
  <c r="AA81" i="79"/>
  <c r="AA53" i="79"/>
  <c r="AA88" i="79"/>
  <c r="AA92" i="79"/>
  <c r="AA91" i="79"/>
  <c r="AA99" i="79"/>
  <c r="AB49" i="79"/>
  <c r="AB55" i="79"/>
  <c r="AB60" i="79"/>
  <c r="AB65" i="79"/>
  <c r="AB81" i="79"/>
  <c r="AB53" i="79"/>
  <c r="AB88" i="79"/>
  <c r="AB92" i="79"/>
  <c r="AB91" i="79"/>
  <c r="AB99" i="79"/>
  <c r="AC49" i="79"/>
  <c r="AC55" i="79"/>
  <c r="AC60" i="79"/>
  <c r="AC65" i="79"/>
  <c r="AC81" i="79"/>
  <c r="AC53" i="79"/>
  <c r="AC88" i="79"/>
  <c r="AC92" i="79"/>
  <c r="AC91" i="79"/>
  <c r="AC99" i="79"/>
  <c r="AD49" i="79"/>
  <c r="AD55" i="79"/>
  <c r="AD60" i="79"/>
  <c r="AD65" i="79"/>
  <c r="AD81" i="79"/>
  <c r="AD53" i="79"/>
  <c r="AD88" i="79"/>
  <c r="AD92" i="79"/>
  <c r="AD91" i="79"/>
  <c r="AD99" i="79"/>
  <c r="AE49" i="79"/>
  <c r="AE55" i="79"/>
  <c r="AE60" i="79"/>
  <c r="AE65" i="79"/>
  <c r="AE81" i="79"/>
  <c r="AE53" i="79"/>
  <c r="AE88" i="79"/>
  <c r="AE92" i="79"/>
  <c r="AE91" i="79"/>
  <c r="AE99" i="79"/>
  <c r="AF49" i="79"/>
  <c r="AF55" i="79"/>
  <c r="AF60" i="79"/>
  <c r="AF65" i="79"/>
  <c r="AF81" i="79"/>
  <c r="AF53" i="79"/>
  <c r="AF88" i="79"/>
  <c r="AF92" i="79"/>
  <c r="AF91" i="79"/>
  <c r="AF99" i="79"/>
  <c r="AG49" i="79"/>
  <c r="AG55" i="79"/>
  <c r="AG60" i="79"/>
  <c r="AG65" i="79"/>
  <c r="AG81" i="79"/>
  <c r="AG53" i="79"/>
  <c r="AG88" i="79"/>
  <c r="AG92" i="79"/>
  <c r="AG91" i="79"/>
  <c r="AG99" i="79"/>
  <c r="AH49" i="79"/>
  <c r="AH55" i="79"/>
  <c r="AH60" i="79"/>
  <c r="AH65" i="79"/>
  <c r="AH81" i="79"/>
  <c r="AH53" i="79"/>
  <c r="AH88" i="79"/>
  <c r="AH92" i="79"/>
  <c r="AH91" i="79"/>
  <c r="AH99" i="79"/>
  <c r="AI49" i="79"/>
  <c r="AI55" i="79"/>
  <c r="AI60" i="79"/>
  <c r="AI65" i="79"/>
  <c r="AI81" i="79"/>
  <c r="AI53" i="79"/>
  <c r="AI88" i="79"/>
  <c r="AI92" i="79"/>
  <c r="AI91" i="79"/>
  <c r="AI99" i="79"/>
  <c r="AJ49" i="79"/>
  <c r="AJ55" i="79"/>
  <c r="AJ60" i="79"/>
  <c r="AJ65" i="79"/>
  <c r="AJ81" i="79"/>
  <c r="AJ53" i="79"/>
  <c r="AJ88" i="79"/>
  <c r="AJ92" i="79"/>
  <c r="AJ91" i="79"/>
  <c r="AJ99" i="79"/>
  <c r="AK49" i="79"/>
  <c r="AK55" i="79"/>
  <c r="AK60" i="79"/>
  <c r="AK65" i="79"/>
  <c r="AK81" i="79"/>
  <c r="AK53" i="79"/>
  <c r="AK88" i="79"/>
  <c r="AK92" i="79"/>
  <c r="AK91" i="79"/>
  <c r="AK99" i="79"/>
  <c r="AL49" i="79"/>
  <c r="AL55" i="79"/>
  <c r="AL60" i="79"/>
  <c r="AL65" i="79"/>
  <c r="AL81" i="79"/>
  <c r="AL53" i="79"/>
  <c r="AL88" i="79"/>
  <c r="AL92" i="79"/>
  <c r="AL91" i="79"/>
  <c r="AL99" i="79"/>
  <c r="AM99" i="79"/>
  <c r="AM133" i="79"/>
  <c r="AN49" i="79"/>
  <c r="AN55" i="79"/>
  <c r="AN60" i="79"/>
  <c r="AN65" i="79"/>
  <c r="AN81" i="79"/>
  <c r="AN53" i="79"/>
  <c r="AN88" i="79"/>
  <c r="AN92" i="79"/>
  <c r="AN91" i="79"/>
  <c r="AN99" i="79"/>
  <c r="AO49" i="79"/>
  <c r="AO55" i="79"/>
  <c r="AO60" i="79"/>
  <c r="AO65" i="79"/>
  <c r="AO81" i="79"/>
  <c r="AO53" i="79"/>
  <c r="AO88" i="79"/>
  <c r="AO92" i="79"/>
  <c r="AO91" i="79"/>
  <c r="AO99" i="79"/>
  <c r="AP49" i="79"/>
  <c r="AP55" i="79"/>
  <c r="AP60" i="79"/>
  <c r="AP65" i="79"/>
  <c r="AP81" i="79"/>
  <c r="AP53" i="79"/>
  <c r="AP88" i="79"/>
  <c r="AP92" i="79"/>
  <c r="AP91" i="79"/>
  <c r="AP99" i="79"/>
  <c r="AQ49" i="79"/>
  <c r="AQ55" i="79"/>
  <c r="AQ60" i="79"/>
  <c r="AQ65" i="79"/>
  <c r="AQ81" i="79"/>
  <c r="AQ53" i="79"/>
  <c r="AQ88" i="79"/>
  <c r="AQ92" i="79"/>
  <c r="AQ91" i="79"/>
  <c r="AQ99" i="79"/>
  <c r="AR99" i="79"/>
  <c r="AR133" i="79"/>
  <c r="AS49" i="79"/>
  <c r="AS55" i="79"/>
  <c r="AS60" i="79"/>
  <c r="AS65" i="79"/>
  <c r="AS81" i="79"/>
  <c r="AS53" i="79"/>
  <c r="AS88" i="79"/>
  <c r="AS92" i="79"/>
  <c r="AS91" i="79"/>
  <c r="AS99" i="79"/>
  <c r="AT49" i="79"/>
  <c r="AT55" i="79"/>
  <c r="AT60" i="79"/>
  <c r="AT65" i="79"/>
  <c r="AT81" i="79"/>
  <c r="AT53" i="79"/>
  <c r="AT88" i="79"/>
  <c r="AT92" i="79"/>
  <c r="AT91" i="79"/>
  <c r="AT99" i="79"/>
  <c r="AU49" i="79"/>
  <c r="AU55" i="79"/>
  <c r="AU60" i="79"/>
  <c r="AU65" i="79"/>
  <c r="AU81" i="79"/>
  <c r="AU53" i="79"/>
  <c r="AU88" i="79"/>
  <c r="AU92" i="79"/>
  <c r="AU91" i="79"/>
  <c r="AU99" i="79"/>
  <c r="AV49" i="79"/>
  <c r="AV55" i="79"/>
  <c r="AV60" i="79"/>
  <c r="AV65" i="79"/>
  <c r="AV81" i="79"/>
  <c r="AV53" i="79"/>
  <c r="AV88" i="79"/>
  <c r="AV92" i="79"/>
  <c r="AV91" i="79"/>
  <c r="AV99" i="79"/>
  <c r="AW99" i="79"/>
  <c r="AW133" i="79"/>
  <c r="AX133" i="79"/>
  <c r="BD55" i="79"/>
  <c r="BD60" i="79"/>
  <c r="BD65" i="79"/>
  <c r="BD81" i="79"/>
  <c r="BD53" i="79"/>
  <c r="AW54" i="79"/>
  <c r="AR54" i="79"/>
  <c r="AM54" i="79"/>
  <c r="Y54" i="79"/>
  <c r="S54" i="79"/>
  <c r="O54" i="79"/>
  <c r="G54" i="79"/>
  <c r="AX54" i="79"/>
  <c r="CE54" i="79"/>
  <c r="CH54" i="79"/>
  <c r="AW56" i="79"/>
  <c r="AR56" i="79"/>
  <c r="AM56" i="79"/>
  <c r="Y56" i="79"/>
  <c r="S56" i="79"/>
  <c r="O56" i="79"/>
  <c r="G56" i="79"/>
  <c r="AX56" i="79"/>
  <c r="CE56" i="79"/>
  <c r="CH56" i="79"/>
  <c r="AW57" i="79"/>
  <c r="AR57" i="79"/>
  <c r="AM57" i="79"/>
  <c r="Y57" i="79"/>
  <c r="S57" i="79"/>
  <c r="O57" i="79"/>
  <c r="G57" i="79"/>
  <c r="AX57" i="79"/>
  <c r="CE57" i="79"/>
  <c r="CH57" i="79"/>
  <c r="AW58" i="79"/>
  <c r="AR58" i="79"/>
  <c r="AM58" i="79"/>
  <c r="Y58" i="79"/>
  <c r="S58" i="79"/>
  <c r="O58" i="79"/>
  <c r="G58" i="79"/>
  <c r="AX58" i="79"/>
  <c r="CE58" i="79"/>
  <c r="CH58" i="79"/>
  <c r="AW59" i="79"/>
  <c r="AR59" i="79"/>
  <c r="AM59" i="79"/>
  <c r="Y59" i="79"/>
  <c r="S59" i="79"/>
  <c r="O59" i="79"/>
  <c r="G59" i="79"/>
  <c r="AX59" i="79"/>
  <c r="CE59" i="79"/>
  <c r="CH59" i="79"/>
  <c r="AW61" i="79"/>
  <c r="AR61" i="79"/>
  <c r="AM61" i="79"/>
  <c r="Y61" i="79"/>
  <c r="S61" i="79"/>
  <c r="O61" i="79"/>
  <c r="G61" i="79"/>
  <c r="AX61" i="79"/>
  <c r="CE61" i="79"/>
  <c r="CH61" i="79"/>
  <c r="AW62" i="79"/>
  <c r="AR62" i="79"/>
  <c r="AM62" i="79"/>
  <c r="Y62" i="79"/>
  <c r="S62" i="79"/>
  <c r="O62" i="79"/>
  <c r="G62" i="79"/>
  <c r="AX62" i="79"/>
  <c r="CE62" i="79"/>
  <c r="CH62" i="79"/>
  <c r="AW63" i="79"/>
  <c r="AR63" i="79"/>
  <c r="AM63" i="79"/>
  <c r="Y63" i="79"/>
  <c r="S63" i="79"/>
  <c r="O63" i="79"/>
  <c r="G63" i="79"/>
  <c r="AX63" i="79"/>
  <c r="CE63" i="79"/>
  <c r="CH63" i="79"/>
  <c r="AW64" i="79"/>
  <c r="AR64" i="79"/>
  <c r="AM64" i="79"/>
  <c r="Y64" i="79"/>
  <c r="S64" i="79"/>
  <c r="O64" i="79"/>
  <c r="G64" i="79"/>
  <c r="AX64" i="79"/>
  <c r="CE64" i="79"/>
  <c r="CH64" i="79"/>
  <c r="AW66" i="79"/>
  <c r="AR66" i="79"/>
  <c r="AM66" i="79"/>
  <c r="Y66" i="79"/>
  <c r="S66" i="79"/>
  <c r="O66" i="79"/>
  <c r="G66" i="79"/>
  <c r="AX66" i="79"/>
  <c r="CE66" i="79"/>
  <c r="CH66" i="79"/>
  <c r="AW67" i="79"/>
  <c r="AR67" i="79"/>
  <c r="AM67" i="79"/>
  <c r="Y67" i="79"/>
  <c r="S67" i="79"/>
  <c r="O67" i="79"/>
  <c r="G67" i="79"/>
  <c r="AX67" i="79"/>
  <c r="CE67" i="79"/>
  <c r="CH67" i="79"/>
  <c r="AW68" i="79"/>
  <c r="AR68" i="79"/>
  <c r="AM68" i="79"/>
  <c r="Y68" i="79"/>
  <c r="S68" i="79"/>
  <c r="O68" i="79"/>
  <c r="G68" i="79"/>
  <c r="AX68" i="79"/>
  <c r="CE68" i="79"/>
  <c r="CH68" i="79"/>
  <c r="AW69" i="79"/>
  <c r="AR69" i="79"/>
  <c r="AM69" i="79"/>
  <c r="Y69" i="79"/>
  <c r="S69" i="79"/>
  <c r="O69" i="79"/>
  <c r="G69" i="79"/>
  <c r="AX69" i="79"/>
  <c r="CE69" i="79"/>
  <c r="CH69" i="79"/>
  <c r="AW70" i="79"/>
  <c r="AR70" i="79"/>
  <c r="AM70" i="79"/>
  <c r="Y70" i="79"/>
  <c r="S70" i="79"/>
  <c r="O70" i="79"/>
  <c r="G70" i="79"/>
  <c r="AX70" i="79"/>
  <c r="CE70" i="79"/>
  <c r="CH70" i="79"/>
  <c r="AW71" i="79"/>
  <c r="AR71" i="79"/>
  <c r="AM71" i="79"/>
  <c r="Y71" i="79"/>
  <c r="S71" i="79"/>
  <c r="O71" i="79"/>
  <c r="G71" i="79"/>
  <c r="AX71" i="79"/>
  <c r="CE71" i="79"/>
  <c r="CH71" i="79"/>
  <c r="AW72" i="79"/>
  <c r="AR72" i="79"/>
  <c r="AM72" i="79"/>
  <c r="Y72" i="79"/>
  <c r="S72" i="79"/>
  <c r="O72" i="79"/>
  <c r="G72" i="79"/>
  <c r="AX72" i="79"/>
  <c r="CE72" i="79"/>
  <c r="CH72" i="79"/>
  <c r="AW73" i="79"/>
  <c r="AR73" i="79"/>
  <c r="AM73" i="79"/>
  <c r="Y73" i="79"/>
  <c r="S73" i="79"/>
  <c r="O73" i="79"/>
  <c r="G73" i="79"/>
  <c r="AX73" i="79"/>
  <c r="CE73" i="79"/>
  <c r="CH73" i="79"/>
  <c r="AW74" i="79"/>
  <c r="AR74" i="79"/>
  <c r="AM74" i="79"/>
  <c r="Y74" i="79"/>
  <c r="S74" i="79"/>
  <c r="O74" i="79"/>
  <c r="G74" i="79"/>
  <c r="AX74" i="79"/>
  <c r="CE74" i="79"/>
  <c r="CH74" i="79"/>
  <c r="AW75" i="79"/>
  <c r="AR75" i="79"/>
  <c r="AM75" i="79"/>
  <c r="Y75" i="79"/>
  <c r="S75" i="79"/>
  <c r="O75" i="79"/>
  <c r="G75" i="79"/>
  <c r="AX75" i="79"/>
  <c r="CE75" i="79"/>
  <c r="CH75" i="79"/>
  <c r="AW76" i="79"/>
  <c r="AR76" i="79"/>
  <c r="AM76" i="79"/>
  <c r="Y76" i="79"/>
  <c r="S76" i="79"/>
  <c r="O76" i="79"/>
  <c r="G76" i="79"/>
  <c r="AX76" i="79"/>
  <c r="CE76" i="79"/>
  <c r="CH76" i="79"/>
  <c r="AW77" i="79"/>
  <c r="AR77" i="79"/>
  <c r="AM77" i="79"/>
  <c r="Y77" i="79"/>
  <c r="S77" i="79"/>
  <c r="O77" i="79"/>
  <c r="G77" i="79"/>
  <c r="AX77" i="79"/>
  <c r="CE77" i="79"/>
  <c r="CH77" i="79"/>
  <c r="AW78" i="79"/>
  <c r="AR78" i="79"/>
  <c r="AM78" i="79"/>
  <c r="Y78" i="79"/>
  <c r="S78" i="79"/>
  <c r="O78" i="79"/>
  <c r="G78" i="79"/>
  <c r="AX78" i="79"/>
  <c r="CE78" i="79"/>
  <c r="CH78" i="79"/>
  <c r="CH79" i="79"/>
  <c r="AW80" i="79"/>
  <c r="AR80" i="79"/>
  <c r="AM80" i="79"/>
  <c r="Y80" i="79"/>
  <c r="S80" i="79"/>
  <c r="O80" i="79"/>
  <c r="G80" i="79"/>
  <c r="AX80" i="79"/>
  <c r="CE80" i="79"/>
  <c r="CH80" i="79"/>
  <c r="AW82" i="79"/>
  <c r="AR82" i="79"/>
  <c r="AM82" i="79"/>
  <c r="Y82" i="79"/>
  <c r="S82" i="79"/>
  <c r="O82" i="79"/>
  <c r="G82" i="79"/>
  <c r="AX82" i="79"/>
  <c r="CE82" i="79"/>
  <c r="CH82" i="79"/>
  <c r="AW83" i="79"/>
  <c r="AR83" i="79"/>
  <c r="AM83" i="79"/>
  <c r="Y83" i="79"/>
  <c r="S83" i="79"/>
  <c r="O83" i="79"/>
  <c r="G83" i="79"/>
  <c r="AX83" i="79"/>
  <c r="CE83" i="79"/>
  <c r="CH83" i="79"/>
  <c r="AW84" i="79"/>
  <c r="AR84" i="79"/>
  <c r="AM84" i="79"/>
  <c r="Y84" i="79"/>
  <c r="S84" i="79"/>
  <c r="O84" i="79"/>
  <c r="G84" i="79"/>
  <c r="AX84" i="79"/>
  <c r="CE84" i="79"/>
  <c r="CH84" i="79"/>
  <c r="AW85" i="79"/>
  <c r="AR85" i="79"/>
  <c r="AM85" i="79"/>
  <c r="Y85" i="79"/>
  <c r="S85" i="79"/>
  <c r="O85" i="79"/>
  <c r="G85" i="79"/>
  <c r="AX85" i="79"/>
  <c r="CE85" i="79"/>
  <c r="CH85" i="79"/>
  <c r="AW86" i="79"/>
  <c r="AR86" i="79"/>
  <c r="AM86" i="79"/>
  <c r="Y86" i="79"/>
  <c r="S86" i="79"/>
  <c r="O86" i="79"/>
  <c r="G86" i="79"/>
  <c r="AX86" i="79"/>
  <c r="CE86" i="79"/>
  <c r="CH86" i="79"/>
  <c r="AW87" i="79"/>
  <c r="AR87" i="79"/>
  <c r="AM87" i="79"/>
  <c r="Y87" i="79"/>
  <c r="S87" i="79"/>
  <c r="O87" i="79"/>
  <c r="G87" i="79"/>
  <c r="AX87" i="79"/>
  <c r="CE87" i="79"/>
  <c r="CH87" i="79"/>
  <c r="CH53" i="79"/>
  <c r="AW20" i="79"/>
  <c r="AR20" i="79"/>
  <c r="AM20" i="79"/>
  <c r="Y20" i="79"/>
  <c r="S20" i="79"/>
  <c r="O20" i="79"/>
  <c r="G20" i="79"/>
  <c r="AX20" i="79"/>
  <c r="CE20" i="79"/>
  <c r="CF50" i="79"/>
  <c r="CF49" i="79"/>
  <c r="CF53" i="79"/>
  <c r="CK89" i="79"/>
  <c r="CM89" i="79"/>
  <c r="CK90" i="79"/>
  <c r="CM90" i="79"/>
  <c r="CM91" i="79"/>
  <c r="CK92" i="79"/>
  <c r="CM92" i="79"/>
  <c r="CK93" i="79"/>
  <c r="CM93" i="79"/>
  <c r="CK94" i="79"/>
  <c r="CM94" i="79"/>
  <c r="CK95" i="79"/>
  <c r="CM95" i="79"/>
  <c r="CM96" i="79"/>
  <c r="CK97" i="79"/>
  <c r="CM97" i="79"/>
  <c r="CM98" i="79"/>
  <c r="CM99" i="79"/>
  <c r="CM100" i="79"/>
  <c r="CM101" i="79"/>
  <c r="CF89" i="79"/>
  <c r="CF88" i="79"/>
  <c r="CF92" i="79"/>
  <c r="CF91" i="79"/>
  <c r="CF99" i="79"/>
  <c r="CF133" i="79"/>
  <c r="G49" i="79"/>
  <c r="O49" i="79"/>
  <c r="S49" i="79"/>
  <c r="CK123" i="79"/>
  <c r="AY49" i="79"/>
  <c r="AZ49" i="79"/>
  <c r="BA49" i="79"/>
  <c r="BB49" i="79"/>
  <c r="BC49" i="79"/>
  <c r="BD49" i="79"/>
  <c r="BE49" i="79"/>
  <c r="BF49" i="79"/>
  <c r="BG49" i="79"/>
  <c r="BH49" i="79"/>
  <c r="BI49" i="79"/>
  <c r="BJ49" i="79"/>
  <c r="BK49" i="79"/>
  <c r="BL49" i="79"/>
  <c r="BM49" i="79"/>
  <c r="BN49" i="79"/>
  <c r="BO49" i="79"/>
  <c r="BP49" i="79"/>
  <c r="BQ49" i="79"/>
  <c r="BR49" i="79"/>
  <c r="BS49" i="79"/>
  <c r="BT49" i="79"/>
  <c r="BU49" i="79"/>
  <c r="BV49" i="79"/>
  <c r="BW49" i="79"/>
  <c r="BX49" i="79"/>
  <c r="BY49" i="79"/>
  <c r="BZ49" i="79"/>
  <c r="CA49" i="79"/>
  <c r="CB49" i="79"/>
  <c r="CC49" i="79"/>
  <c r="CD49" i="79"/>
  <c r="CE49" i="79"/>
  <c r="CK124" i="79"/>
  <c r="CK122" i="79"/>
  <c r="CK125" i="79"/>
  <c r="CK127" i="79"/>
  <c r="CK126" i="79"/>
  <c r="CF12" i="79"/>
  <c r="CF16" i="79"/>
  <c r="CF15" i="79"/>
  <c r="CF18" i="79"/>
  <c r="CF14" i="79"/>
  <c r="CF19" i="79"/>
  <c r="CF27" i="79"/>
  <c r="CF35" i="79"/>
  <c r="CF37" i="79"/>
  <c r="CF40" i="79"/>
  <c r="CF43" i="79"/>
  <c r="CF47" i="79"/>
  <c r="CF103" i="79"/>
  <c r="CF106" i="79"/>
  <c r="CF111" i="79"/>
  <c r="CF114" i="79"/>
  <c r="CF116" i="79"/>
  <c r="CF117" i="79"/>
  <c r="CF118" i="79"/>
  <c r="CF120" i="79"/>
  <c r="CF128" i="79"/>
  <c r="CF130" i="79"/>
  <c r="CF131" i="79"/>
  <c r="CK121" i="79"/>
  <c r="CK128" i="79"/>
  <c r="AY55" i="79"/>
  <c r="AY60" i="79"/>
  <c r="AY65" i="79"/>
  <c r="AY81" i="79"/>
  <c r="AY53" i="79"/>
  <c r="AY88" i="79"/>
  <c r="AY92" i="79"/>
  <c r="AY91" i="79"/>
  <c r="AY99" i="79"/>
  <c r="AZ55" i="79"/>
  <c r="AZ60" i="79"/>
  <c r="AZ65" i="79"/>
  <c r="AZ81" i="79"/>
  <c r="AZ53" i="79"/>
  <c r="AZ88" i="79"/>
  <c r="AZ92" i="79"/>
  <c r="AZ91" i="79"/>
  <c r="AZ99" i="79"/>
  <c r="BA55" i="79"/>
  <c r="BA60" i="79"/>
  <c r="BA65" i="79"/>
  <c r="BA81" i="79"/>
  <c r="BA53" i="79"/>
  <c r="BA88" i="79"/>
  <c r="BA92" i="79"/>
  <c r="BA91" i="79"/>
  <c r="BA99" i="79"/>
  <c r="BB88" i="79"/>
  <c r="BB92" i="79"/>
  <c r="BB91" i="79"/>
  <c r="BB99" i="79"/>
  <c r="BC55" i="79"/>
  <c r="BC60" i="79"/>
  <c r="BC65" i="79"/>
  <c r="BC81" i="79"/>
  <c r="BC53" i="79"/>
  <c r="BC88" i="79"/>
  <c r="BC92" i="79"/>
  <c r="BC91" i="79"/>
  <c r="BC99" i="79"/>
  <c r="BD88" i="79"/>
  <c r="BD92" i="79"/>
  <c r="BD91" i="79"/>
  <c r="BD99" i="79"/>
  <c r="BE55" i="79"/>
  <c r="BE60" i="79"/>
  <c r="BE65" i="79"/>
  <c r="BE81" i="79"/>
  <c r="BE53" i="79"/>
  <c r="BE88" i="79"/>
  <c r="BE92" i="79"/>
  <c r="BE91" i="79"/>
  <c r="BE99" i="79"/>
  <c r="BF55" i="79"/>
  <c r="BF60" i="79"/>
  <c r="BF65" i="79"/>
  <c r="BF81" i="79"/>
  <c r="BF53" i="79"/>
  <c r="BF88" i="79"/>
  <c r="BF92" i="79"/>
  <c r="BF91" i="79"/>
  <c r="BF99" i="79"/>
  <c r="BG55" i="79"/>
  <c r="BG60" i="79"/>
  <c r="BG65" i="79"/>
  <c r="BG81" i="79"/>
  <c r="BG53" i="79"/>
  <c r="BG88" i="79"/>
  <c r="BG92" i="79"/>
  <c r="BG91" i="79"/>
  <c r="BG99" i="79"/>
  <c r="BH55" i="79"/>
  <c r="BH60" i="79"/>
  <c r="BH65" i="79"/>
  <c r="BH81" i="79"/>
  <c r="BH53" i="79"/>
  <c r="BH88" i="79"/>
  <c r="BH92" i="79"/>
  <c r="BH91" i="79"/>
  <c r="BH99" i="79"/>
  <c r="BI55" i="79"/>
  <c r="BI60" i="79"/>
  <c r="BI65" i="79"/>
  <c r="BI81" i="79"/>
  <c r="BI53" i="79"/>
  <c r="BI88" i="79"/>
  <c r="BI92" i="79"/>
  <c r="BI91" i="79"/>
  <c r="BI99" i="79"/>
  <c r="BJ55" i="79"/>
  <c r="BJ60" i="79"/>
  <c r="BJ65" i="79"/>
  <c r="BJ81" i="79"/>
  <c r="BJ53" i="79"/>
  <c r="BJ88" i="79"/>
  <c r="BJ92" i="79"/>
  <c r="BJ91" i="79"/>
  <c r="BJ99" i="79"/>
  <c r="BK55" i="79"/>
  <c r="BK60" i="79"/>
  <c r="BK65" i="79"/>
  <c r="BK81" i="79"/>
  <c r="BK53" i="79"/>
  <c r="BK88" i="79"/>
  <c r="BK92" i="79"/>
  <c r="BK91" i="79"/>
  <c r="BK99" i="79"/>
  <c r="BL55" i="79"/>
  <c r="BL60" i="79"/>
  <c r="BL65" i="79"/>
  <c r="BL81" i="79"/>
  <c r="BL53" i="79"/>
  <c r="BL88" i="79"/>
  <c r="BL92" i="79"/>
  <c r="BL91" i="79"/>
  <c r="BL99" i="79"/>
  <c r="BM55" i="79"/>
  <c r="BM60" i="79"/>
  <c r="BM65" i="79"/>
  <c r="BM81" i="79"/>
  <c r="BM53" i="79"/>
  <c r="BM88" i="79"/>
  <c r="BM92" i="79"/>
  <c r="BM91" i="79"/>
  <c r="BM99" i="79"/>
  <c r="BN55" i="79"/>
  <c r="BN60" i="79"/>
  <c r="BN65" i="79"/>
  <c r="BN81" i="79"/>
  <c r="BN53" i="79"/>
  <c r="BN88" i="79"/>
  <c r="BN92" i="79"/>
  <c r="BN91" i="79"/>
  <c r="BN99" i="79"/>
  <c r="BO55" i="79"/>
  <c r="BO60" i="79"/>
  <c r="BO65" i="79"/>
  <c r="BO81" i="79"/>
  <c r="BO53" i="79"/>
  <c r="BO88" i="79"/>
  <c r="BO92" i="79"/>
  <c r="BO91" i="79"/>
  <c r="BO99" i="79"/>
  <c r="BP55" i="79"/>
  <c r="BP60" i="79"/>
  <c r="BP65" i="79"/>
  <c r="BP81" i="79"/>
  <c r="BP53" i="79"/>
  <c r="BP88" i="79"/>
  <c r="BP92" i="79"/>
  <c r="BP91" i="79"/>
  <c r="BP99" i="79"/>
  <c r="BQ55" i="79"/>
  <c r="BQ60" i="79"/>
  <c r="BQ65" i="79"/>
  <c r="BQ81" i="79"/>
  <c r="BQ53" i="79"/>
  <c r="BQ88" i="79"/>
  <c r="BQ92" i="79"/>
  <c r="BQ91" i="79"/>
  <c r="BQ99" i="79"/>
  <c r="BR55" i="79"/>
  <c r="BR60" i="79"/>
  <c r="BR65" i="79"/>
  <c r="BR81" i="79"/>
  <c r="BR53" i="79"/>
  <c r="BR88" i="79"/>
  <c r="BR92" i="79"/>
  <c r="BR91" i="79"/>
  <c r="BR99" i="79"/>
  <c r="BS55" i="79"/>
  <c r="BS60" i="79"/>
  <c r="BS65" i="79"/>
  <c r="BS81" i="79"/>
  <c r="BS53" i="79"/>
  <c r="BS88" i="79"/>
  <c r="BS92" i="79"/>
  <c r="BS91" i="79"/>
  <c r="BS99" i="79"/>
  <c r="BT55" i="79"/>
  <c r="BT60" i="79"/>
  <c r="BT65" i="79"/>
  <c r="BT81" i="79"/>
  <c r="BT53" i="79"/>
  <c r="BT88" i="79"/>
  <c r="BT92" i="79"/>
  <c r="BT91" i="79"/>
  <c r="BT99" i="79"/>
  <c r="BU55" i="79"/>
  <c r="BU60" i="79"/>
  <c r="BU65" i="79"/>
  <c r="BU81" i="79"/>
  <c r="BU53" i="79"/>
  <c r="BU88" i="79"/>
  <c r="BU92" i="79"/>
  <c r="BU91" i="79"/>
  <c r="BU99" i="79"/>
  <c r="BV55" i="79"/>
  <c r="BV60" i="79"/>
  <c r="BV65" i="79"/>
  <c r="BV81" i="79"/>
  <c r="BV53" i="79"/>
  <c r="BV88" i="79"/>
  <c r="BV92" i="79"/>
  <c r="BV91" i="79"/>
  <c r="BV99" i="79"/>
  <c r="BW55" i="79"/>
  <c r="BW60" i="79"/>
  <c r="BW65" i="79"/>
  <c r="BW81" i="79"/>
  <c r="BW53" i="79"/>
  <c r="BW88" i="79"/>
  <c r="BW92" i="79"/>
  <c r="BW91" i="79"/>
  <c r="BW99" i="79"/>
  <c r="BX55" i="79"/>
  <c r="BX60" i="79"/>
  <c r="BX65" i="79"/>
  <c r="BX81" i="79"/>
  <c r="BX53" i="79"/>
  <c r="BX88" i="79"/>
  <c r="BX92" i="79"/>
  <c r="BX91" i="79"/>
  <c r="BX99" i="79"/>
  <c r="BY55" i="79"/>
  <c r="BY60" i="79"/>
  <c r="BY65" i="79"/>
  <c r="BY81" i="79"/>
  <c r="BY53" i="79"/>
  <c r="BY88" i="79"/>
  <c r="BY92" i="79"/>
  <c r="BY91" i="79"/>
  <c r="BY99" i="79"/>
  <c r="BZ55" i="79"/>
  <c r="BZ60" i="79"/>
  <c r="BZ65" i="79"/>
  <c r="BZ81" i="79"/>
  <c r="BZ53" i="79"/>
  <c r="BZ88" i="79"/>
  <c r="BZ92" i="79"/>
  <c r="BZ91" i="79"/>
  <c r="BZ99" i="79"/>
  <c r="CA55" i="79"/>
  <c r="CA60" i="79"/>
  <c r="CA65" i="79"/>
  <c r="CA81" i="79"/>
  <c r="CA53" i="79"/>
  <c r="CA88" i="79"/>
  <c r="CA92" i="79"/>
  <c r="CA91" i="79"/>
  <c r="CA99" i="79"/>
  <c r="CB55" i="79"/>
  <c r="CB60" i="79"/>
  <c r="CB65" i="79"/>
  <c r="CB81" i="79"/>
  <c r="CB53" i="79"/>
  <c r="CB88" i="79"/>
  <c r="CB92" i="79"/>
  <c r="CB91" i="79"/>
  <c r="CB99" i="79"/>
  <c r="CC55" i="79"/>
  <c r="CC60" i="79"/>
  <c r="CC65" i="79"/>
  <c r="CC81" i="79"/>
  <c r="CC53" i="79"/>
  <c r="CC88" i="79"/>
  <c r="CC92" i="79"/>
  <c r="CC91" i="79"/>
  <c r="CC99" i="79"/>
  <c r="CD55" i="79"/>
  <c r="CD60" i="79"/>
  <c r="CD65" i="79"/>
  <c r="CD81" i="79"/>
  <c r="CD53" i="79"/>
  <c r="CD88" i="79"/>
  <c r="CD92" i="79"/>
  <c r="CD91" i="79"/>
  <c r="CD99" i="79"/>
  <c r="CE99" i="79"/>
  <c r="AX99" i="79"/>
  <c r="CG50" i="79"/>
  <c r="CG49" i="79"/>
  <c r="CG53" i="79"/>
  <c r="CG88" i="79"/>
  <c r="CG91" i="79"/>
  <c r="CG99" i="79"/>
  <c r="CH99" i="79"/>
  <c r="CM29" i="79"/>
  <c r="P29" i="79"/>
  <c r="P27" i="79"/>
  <c r="CF100" i="79"/>
  <c r="C75" i="82"/>
  <c r="CG12" i="79"/>
  <c r="CG15" i="79"/>
  <c r="CG14" i="79"/>
  <c r="CG20" i="79"/>
  <c r="CG19" i="79"/>
  <c r="CG27" i="79"/>
  <c r="CG35" i="79"/>
  <c r="CG37" i="79"/>
  <c r="CG40" i="79"/>
  <c r="CG43" i="79"/>
  <c r="CG47" i="79"/>
  <c r="AS12" i="79"/>
  <c r="AS15" i="79"/>
  <c r="AS14" i="79"/>
  <c r="AS19" i="79"/>
  <c r="AS27" i="79"/>
  <c r="AS35" i="79"/>
  <c r="AS37" i="79"/>
  <c r="AS40" i="79"/>
  <c r="AS43" i="79"/>
  <c r="AS47" i="79"/>
  <c r="AT12" i="79"/>
  <c r="AT15" i="79"/>
  <c r="AT14" i="79"/>
  <c r="AT19" i="79"/>
  <c r="AT27" i="79"/>
  <c r="AT35" i="79"/>
  <c r="AT37" i="79"/>
  <c r="AT40" i="79"/>
  <c r="AT43" i="79"/>
  <c r="AT47" i="79"/>
  <c r="AU12" i="79"/>
  <c r="AU15" i="79"/>
  <c r="AU14" i="79"/>
  <c r="AU19" i="79"/>
  <c r="AU27" i="79"/>
  <c r="AU35" i="79"/>
  <c r="AU37" i="79"/>
  <c r="AU40" i="79"/>
  <c r="AU43" i="79"/>
  <c r="AU47" i="79"/>
  <c r="AV12" i="79"/>
  <c r="AV15" i="79"/>
  <c r="AV14" i="79"/>
  <c r="AV19" i="79"/>
  <c r="AV27" i="79"/>
  <c r="AV35" i="79"/>
  <c r="AV37" i="79"/>
  <c r="AV40" i="79"/>
  <c r="AV43" i="79"/>
  <c r="AV47" i="79"/>
  <c r="AW47" i="79"/>
  <c r="AN12" i="79"/>
  <c r="AN15" i="79"/>
  <c r="AN14" i="79"/>
  <c r="AN19" i="79"/>
  <c r="AN27" i="79"/>
  <c r="AN35" i="79"/>
  <c r="AN37" i="79"/>
  <c r="AN40" i="79"/>
  <c r="AN43" i="79"/>
  <c r="AN47" i="79"/>
  <c r="AO12" i="79"/>
  <c r="AO15" i="79"/>
  <c r="AO14" i="79"/>
  <c r="AO19" i="79"/>
  <c r="AO27" i="79"/>
  <c r="AO35" i="79"/>
  <c r="AO37" i="79"/>
  <c r="AO40" i="79"/>
  <c r="AO43" i="79"/>
  <c r="AO47" i="79"/>
  <c r="AP12" i="79"/>
  <c r="AP15" i="79"/>
  <c r="AP14" i="79"/>
  <c r="AP19" i="79"/>
  <c r="AP27" i="79"/>
  <c r="AP35" i="79"/>
  <c r="AP37" i="79"/>
  <c r="AP40" i="79"/>
  <c r="AP43" i="79"/>
  <c r="AP47" i="79"/>
  <c r="AQ12" i="79"/>
  <c r="AQ15" i="79"/>
  <c r="AQ14" i="79"/>
  <c r="AQ19" i="79"/>
  <c r="AQ27" i="79"/>
  <c r="AQ35" i="79"/>
  <c r="AQ37" i="79"/>
  <c r="AQ40" i="79"/>
  <c r="AQ43" i="79"/>
  <c r="AQ47" i="79"/>
  <c r="AR47" i="79"/>
  <c r="Z12" i="79"/>
  <c r="Z15" i="79"/>
  <c r="Z14" i="79"/>
  <c r="Z19" i="79"/>
  <c r="Z27" i="79"/>
  <c r="Z35" i="79"/>
  <c r="Z37" i="79"/>
  <c r="Z40" i="79"/>
  <c r="Z43" i="79"/>
  <c r="Z47" i="79"/>
  <c r="AA12" i="79"/>
  <c r="AA15" i="79"/>
  <c r="AA14" i="79"/>
  <c r="AA19" i="79"/>
  <c r="AA27" i="79"/>
  <c r="AA35" i="79"/>
  <c r="AA37" i="79"/>
  <c r="AA40" i="79"/>
  <c r="AA43" i="79"/>
  <c r="AA47" i="79"/>
  <c r="AB12" i="79"/>
  <c r="AB15" i="79"/>
  <c r="AB14" i="79"/>
  <c r="AB19" i="79"/>
  <c r="AB27" i="79"/>
  <c r="AB35" i="79"/>
  <c r="AB37" i="79"/>
  <c r="AB40" i="79"/>
  <c r="AB43" i="79"/>
  <c r="AB47" i="79"/>
  <c r="AC12" i="79"/>
  <c r="AC15" i="79"/>
  <c r="AC14" i="79"/>
  <c r="AC19" i="79"/>
  <c r="AC27" i="79"/>
  <c r="AC35" i="79"/>
  <c r="AC37" i="79"/>
  <c r="AC40" i="79"/>
  <c r="AC43" i="79"/>
  <c r="AC47" i="79"/>
  <c r="AD12" i="79"/>
  <c r="AD15" i="79"/>
  <c r="AD14" i="79"/>
  <c r="AD19" i="79"/>
  <c r="AD27" i="79"/>
  <c r="AD35" i="79"/>
  <c r="AD37" i="79"/>
  <c r="AD40" i="79"/>
  <c r="AD43" i="79"/>
  <c r="AD47" i="79"/>
  <c r="AE12" i="79"/>
  <c r="AE15" i="79"/>
  <c r="AE14" i="79"/>
  <c r="AE19" i="79"/>
  <c r="AE27" i="79"/>
  <c r="AE35" i="79"/>
  <c r="AE37" i="79"/>
  <c r="AE40" i="79"/>
  <c r="AE43" i="79"/>
  <c r="AE47" i="79"/>
  <c r="AF12" i="79"/>
  <c r="AF15" i="79"/>
  <c r="AF14" i="79"/>
  <c r="AF19" i="79"/>
  <c r="AF27" i="79"/>
  <c r="AF35" i="79"/>
  <c r="AF37" i="79"/>
  <c r="AF40" i="79"/>
  <c r="AF43" i="79"/>
  <c r="AF47" i="79"/>
  <c r="AG12" i="79"/>
  <c r="AG15" i="79"/>
  <c r="AG14" i="79"/>
  <c r="AG19" i="79"/>
  <c r="AG27" i="79"/>
  <c r="AG35" i="79"/>
  <c r="AG37" i="79"/>
  <c r="AG40" i="79"/>
  <c r="AG43" i="79"/>
  <c r="AG47" i="79"/>
  <c r="AH12" i="79"/>
  <c r="AH15" i="79"/>
  <c r="AH14" i="79"/>
  <c r="AH19" i="79"/>
  <c r="AH27" i="79"/>
  <c r="AH35" i="79"/>
  <c r="AH37" i="79"/>
  <c r="AH40" i="79"/>
  <c r="AH43" i="79"/>
  <c r="AH47" i="79"/>
  <c r="AI12" i="79"/>
  <c r="AI15" i="79"/>
  <c r="AI14" i="79"/>
  <c r="AI19" i="79"/>
  <c r="AI27" i="79"/>
  <c r="AI35" i="79"/>
  <c r="AI37" i="79"/>
  <c r="AI40" i="79"/>
  <c r="AI43" i="79"/>
  <c r="AI47" i="79"/>
  <c r="AJ12" i="79"/>
  <c r="AJ15" i="79"/>
  <c r="AJ14" i="79"/>
  <c r="AJ19" i="79"/>
  <c r="AJ27" i="79"/>
  <c r="AJ35" i="79"/>
  <c r="AJ37" i="79"/>
  <c r="AJ40" i="79"/>
  <c r="AJ43" i="79"/>
  <c r="AJ47" i="79"/>
  <c r="AK12" i="79"/>
  <c r="AK15" i="79"/>
  <c r="AK14" i="79"/>
  <c r="AK19" i="79"/>
  <c r="AK27" i="79"/>
  <c r="AK35" i="79"/>
  <c r="AK37" i="79"/>
  <c r="AK40" i="79"/>
  <c r="AK43" i="79"/>
  <c r="AK47" i="79"/>
  <c r="AL12" i="79"/>
  <c r="AL15" i="79"/>
  <c r="AL14" i="79"/>
  <c r="AL19" i="79"/>
  <c r="AL27" i="79"/>
  <c r="AL35" i="79"/>
  <c r="AL37" i="79"/>
  <c r="AL40" i="79"/>
  <c r="AL43" i="79"/>
  <c r="AL47" i="79"/>
  <c r="AM47" i="79"/>
  <c r="T12" i="79"/>
  <c r="T15" i="79"/>
  <c r="T14" i="79"/>
  <c r="T19" i="79"/>
  <c r="T27" i="79"/>
  <c r="T35" i="79"/>
  <c r="T37" i="79"/>
  <c r="T40" i="79"/>
  <c r="T43" i="79"/>
  <c r="T47" i="79"/>
  <c r="U12" i="79"/>
  <c r="U15" i="79"/>
  <c r="U14" i="79"/>
  <c r="U19" i="79"/>
  <c r="U27" i="79"/>
  <c r="U35" i="79"/>
  <c r="U37" i="79"/>
  <c r="U40" i="79"/>
  <c r="U43" i="79"/>
  <c r="U47" i="79"/>
  <c r="V12" i="79"/>
  <c r="V15" i="79"/>
  <c r="V14" i="79"/>
  <c r="V19" i="79"/>
  <c r="V27" i="79"/>
  <c r="V35" i="79"/>
  <c r="V37" i="79"/>
  <c r="V40" i="79"/>
  <c r="V43" i="79"/>
  <c r="V47" i="79"/>
  <c r="W12" i="79"/>
  <c r="W15" i="79"/>
  <c r="W14" i="79"/>
  <c r="W19" i="79"/>
  <c r="W27" i="79"/>
  <c r="W35" i="79"/>
  <c r="W37" i="79"/>
  <c r="W40" i="79"/>
  <c r="W43" i="79"/>
  <c r="W47" i="79"/>
  <c r="X12" i="79"/>
  <c r="X15" i="79"/>
  <c r="X14" i="79"/>
  <c r="X19" i="79"/>
  <c r="X27" i="79"/>
  <c r="X35" i="79"/>
  <c r="X37" i="79"/>
  <c r="X40" i="79"/>
  <c r="X43" i="79"/>
  <c r="X47" i="79"/>
  <c r="Y47" i="79"/>
  <c r="P12" i="79"/>
  <c r="P15" i="79"/>
  <c r="P14" i="79"/>
  <c r="P19" i="79"/>
  <c r="P35" i="79"/>
  <c r="P37" i="79"/>
  <c r="P40" i="79"/>
  <c r="P43" i="79"/>
  <c r="P47" i="79"/>
  <c r="Q12" i="79"/>
  <c r="Q15" i="79"/>
  <c r="Q14" i="79"/>
  <c r="Q19" i="79"/>
  <c r="Q27" i="79"/>
  <c r="Q35" i="79"/>
  <c r="Q37" i="79"/>
  <c r="Q40" i="79"/>
  <c r="Q43" i="79"/>
  <c r="Q47" i="79"/>
  <c r="R12" i="79"/>
  <c r="R15" i="79"/>
  <c r="R14" i="79"/>
  <c r="R19" i="79"/>
  <c r="R27" i="79"/>
  <c r="R35" i="79"/>
  <c r="R37" i="79"/>
  <c r="R40" i="79"/>
  <c r="R43" i="79"/>
  <c r="R47" i="79"/>
  <c r="S47" i="79"/>
  <c r="H12" i="79"/>
  <c r="H15" i="79"/>
  <c r="H14" i="79"/>
  <c r="H19" i="79"/>
  <c r="H27" i="79"/>
  <c r="H35" i="79"/>
  <c r="H37" i="79"/>
  <c r="H40" i="79"/>
  <c r="H43" i="79"/>
  <c r="H47" i="79"/>
  <c r="I12" i="79"/>
  <c r="I15" i="79"/>
  <c r="I14" i="79"/>
  <c r="I19" i="79"/>
  <c r="I27" i="79"/>
  <c r="I35" i="79"/>
  <c r="I37" i="79"/>
  <c r="I40" i="79"/>
  <c r="I43" i="79"/>
  <c r="I47" i="79"/>
  <c r="J12" i="79"/>
  <c r="J15" i="79"/>
  <c r="J14" i="79"/>
  <c r="J19" i="79"/>
  <c r="J27" i="79"/>
  <c r="J35" i="79"/>
  <c r="J37" i="79"/>
  <c r="J40" i="79"/>
  <c r="J43" i="79"/>
  <c r="J47" i="79"/>
  <c r="K12" i="79"/>
  <c r="K15" i="79"/>
  <c r="K14" i="79"/>
  <c r="K19" i="79"/>
  <c r="K27" i="79"/>
  <c r="K35" i="79"/>
  <c r="K37" i="79"/>
  <c r="K40" i="79"/>
  <c r="K43" i="79"/>
  <c r="K47" i="79"/>
  <c r="L12" i="79"/>
  <c r="L15" i="79"/>
  <c r="L14" i="79"/>
  <c r="L19" i="79"/>
  <c r="L27" i="79"/>
  <c r="L35" i="79"/>
  <c r="L37" i="79"/>
  <c r="L40" i="79"/>
  <c r="L43" i="79"/>
  <c r="L47" i="79"/>
  <c r="M12" i="79"/>
  <c r="M15" i="79"/>
  <c r="M14" i="79"/>
  <c r="M19" i="79"/>
  <c r="M27" i="79"/>
  <c r="M35" i="79"/>
  <c r="M37" i="79"/>
  <c r="M40" i="79"/>
  <c r="M43" i="79"/>
  <c r="M47" i="79"/>
  <c r="N12" i="79"/>
  <c r="N15" i="79"/>
  <c r="N14" i="79"/>
  <c r="N19" i="79"/>
  <c r="N27" i="79"/>
  <c r="N35" i="79"/>
  <c r="N37" i="79"/>
  <c r="N40" i="79"/>
  <c r="N43" i="79"/>
  <c r="N47" i="79"/>
  <c r="O47" i="79"/>
  <c r="B12" i="79"/>
  <c r="B15" i="79"/>
  <c r="B14" i="79"/>
  <c r="B19" i="79"/>
  <c r="B27" i="79"/>
  <c r="B35" i="79"/>
  <c r="B37" i="79"/>
  <c r="B40" i="79"/>
  <c r="B43" i="79"/>
  <c r="B47" i="79"/>
  <c r="C12" i="79"/>
  <c r="C15" i="79"/>
  <c r="C14" i="79"/>
  <c r="C19" i="79"/>
  <c r="C27" i="79"/>
  <c r="C35" i="79"/>
  <c r="C37" i="79"/>
  <c r="C40" i="79"/>
  <c r="C43" i="79"/>
  <c r="C47" i="79"/>
  <c r="D12" i="79"/>
  <c r="D15" i="79"/>
  <c r="D14" i="79"/>
  <c r="D19" i="79"/>
  <c r="D27" i="79"/>
  <c r="D35" i="79"/>
  <c r="D37" i="79"/>
  <c r="D40" i="79"/>
  <c r="D43" i="79"/>
  <c r="D47" i="79"/>
  <c r="E12" i="79"/>
  <c r="E15" i="79"/>
  <c r="E14" i="79"/>
  <c r="E19" i="79"/>
  <c r="E27" i="79"/>
  <c r="E35" i="79"/>
  <c r="E37" i="79"/>
  <c r="E40" i="79"/>
  <c r="E43" i="79"/>
  <c r="E47" i="79"/>
  <c r="F12" i="79"/>
  <c r="F15" i="79"/>
  <c r="F14" i="79"/>
  <c r="F19" i="79"/>
  <c r="F27" i="79"/>
  <c r="F35" i="79"/>
  <c r="F37" i="79"/>
  <c r="F40" i="79"/>
  <c r="F43" i="79"/>
  <c r="F47" i="79"/>
  <c r="G47" i="79"/>
  <c r="AX47" i="79"/>
  <c r="AY12" i="79"/>
  <c r="AY15" i="79"/>
  <c r="AY14" i="79"/>
  <c r="AY19" i="79"/>
  <c r="AY27" i="79"/>
  <c r="AY35" i="79"/>
  <c r="AY37" i="79"/>
  <c r="AY40" i="79"/>
  <c r="AY43" i="79"/>
  <c r="AY47" i="79"/>
  <c r="AZ12" i="79"/>
  <c r="AZ15" i="79"/>
  <c r="AZ14" i="79"/>
  <c r="AZ19" i="79"/>
  <c r="AZ27" i="79"/>
  <c r="AZ35" i="79"/>
  <c r="AZ37" i="79"/>
  <c r="AZ40" i="79"/>
  <c r="AZ43" i="79"/>
  <c r="AZ47" i="79"/>
  <c r="BA12" i="79"/>
  <c r="BA15" i="79"/>
  <c r="BA14" i="79"/>
  <c r="BA19" i="79"/>
  <c r="BA27" i="79"/>
  <c r="BA35" i="79"/>
  <c r="BA37" i="79"/>
  <c r="BA40" i="79"/>
  <c r="BA43" i="79"/>
  <c r="BA47" i="79"/>
  <c r="BB12" i="79"/>
  <c r="BB15" i="79"/>
  <c r="BB14" i="79"/>
  <c r="BB27" i="79"/>
  <c r="BB35" i="79"/>
  <c r="BB37" i="79"/>
  <c r="BB40" i="79"/>
  <c r="BB43" i="79"/>
  <c r="BB47" i="79"/>
  <c r="BC12" i="79"/>
  <c r="BC15" i="79"/>
  <c r="BC14" i="79"/>
  <c r="BC19" i="79"/>
  <c r="BC27" i="79"/>
  <c r="BC35" i="79"/>
  <c r="BC37" i="79"/>
  <c r="BC40" i="79"/>
  <c r="BC43" i="79"/>
  <c r="BC47" i="79"/>
  <c r="BD12" i="79"/>
  <c r="BD15" i="79"/>
  <c r="BD14" i="79"/>
  <c r="BD19" i="79"/>
  <c r="BD27" i="79"/>
  <c r="BD35" i="79"/>
  <c r="BD37" i="79"/>
  <c r="BD40" i="79"/>
  <c r="BD43" i="79"/>
  <c r="BD47" i="79"/>
  <c r="BE12" i="79"/>
  <c r="BE15" i="79"/>
  <c r="BE14" i="79"/>
  <c r="BE19" i="79"/>
  <c r="BE27" i="79"/>
  <c r="BE35" i="79"/>
  <c r="BE37" i="79"/>
  <c r="BE40" i="79"/>
  <c r="BE43" i="79"/>
  <c r="BE47" i="79"/>
  <c r="BF12" i="79"/>
  <c r="BF15" i="79"/>
  <c r="BF14" i="79"/>
  <c r="BF19" i="79"/>
  <c r="BF27" i="79"/>
  <c r="BF35" i="79"/>
  <c r="BF37" i="79"/>
  <c r="BF40" i="79"/>
  <c r="BF43" i="79"/>
  <c r="BF47" i="79"/>
  <c r="BG12" i="79"/>
  <c r="BG15" i="79"/>
  <c r="BG14" i="79"/>
  <c r="BG19" i="79"/>
  <c r="BG27" i="79"/>
  <c r="BG35" i="79"/>
  <c r="BG37" i="79"/>
  <c r="BG40" i="79"/>
  <c r="BG43" i="79"/>
  <c r="BG47" i="79"/>
  <c r="BH12" i="79"/>
  <c r="BH15" i="79"/>
  <c r="BH14" i="79"/>
  <c r="BH19" i="79"/>
  <c r="BH27" i="79"/>
  <c r="BH35" i="79"/>
  <c r="BH37" i="79"/>
  <c r="BH40" i="79"/>
  <c r="BH43" i="79"/>
  <c r="BH47" i="79"/>
  <c r="BI12" i="79"/>
  <c r="BI15" i="79"/>
  <c r="BI14" i="79"/>
  <c r="BI19" i="79"/>
  <c r="BI27" i="79"/>
  <c r="BI35" i="79"/>
  <c r="BI37" i="79"/>
  <c r="BI40" i="79"/>
  <c r="BI43" i="79"/>
  <c r="BI47" i="79"/>
  <c r="BJ12" i="79"/>
  <c r="BJ15" i="79"/>
  <c r="BJ14" i="79"/>
  <c r="BJ19" i="79"/>
  <c r="BJ27" i="79"/>
  <c r="BJ35" i="79"/>
  <c r="BJ37" i="79"/>
  <c r="BJ40" i="79"/>
  <c r="BJ43" i="79"/>
  <c r="BJ47" i="79"/>
  <c r="BK12" i="79"/>
  <c r="BK15" i="79"/>
  <c r="BK14" i="79"/>
  <c r="BK19" i="79"/>
  <c r="BK27" i="79"/>
  <c r="BK35" i="79"/>
  <c r="BK37" i="79"/>
  <c r="BK40" i="79"/>
  <c r="BK43" i="79"/>
  <c r="BK47" i="79"/>
  <c r="BL12" i="79"/>
  <c r="BL15" i="79"/>
  <c r="BL14" i="79"/>
  <c r="BL19" i="79"/>
  <c r="BL27" i="79"/>
  <c r="BL35" i="79"/>
  <c r="BL37" i="79"/>
  <c r="BL40" i="79"/>
  <c r="BL43" i="79"/>
  <c r="BL47" i="79"/>
  <c r="BM12" i="79"/>
  <c r="BM15" i="79"/>
  <c r="BM14" i="79"/>
  <c r="BM19" i="79"/>
  <c r="BM27" i="79"/>
  <c r="BM35" i="79"/>
  <c r="BM37" i="79"/>
  <c r="BM40" i="79"/>
  <c r="BM43" i="79"/>
  <c r="BM47" i="79"/>
  <c r="BN12" i="79"/>
  <c r="BN15" i="79"/>
  <c r="BN14" i="79"/>
  <c r="BN19" i="79"/>
  <c r="BN27" i="79"/>
  <c r="BN35" i="79"/>
  <c r="BN37" i="79"/>
  <c r="BN40" i="79"/>
  <c r="BN43" i="79"/>
  <c r="BN47" i="79"/>
  <c r="BO12" i="79"/>
  <c r="BO15" i="79"/>
  <c r="BO14" i="79"/>
  <c r="BO19" i="79"/>
  <c r="BO27" i="79"/>
  <c r="BO35" i="79"/>
  <c r="BO37" i="79"/>
  <c r="BO40" i="79"/>
  <c r="BO43" i="79"/>
  <c r="BO47" i="79"/>
  <c r="BP12" i="79"/>
  <c r="BP15" i="79"/>
  <c r="BP14" i="79"/>
  <c r="BP19" i="79"/>
  <c r="BP27" i="79"/>
  <c r="BP35" i="79"/>
  <c r="BP37" i="79"/>
  <c r="BP40" i="79"/>
  <c r="BP43" i="79"/>
  <c r="BP47" i="79"/>
  <c r="BQ12" i="79"/>
  <c r="BQ15" i="79"/>
  <c r="BQ14" i="79"/>
  <c r="BQ19" i="79"/>
  <c r="BQ27" i="79"/>
  <c r="BQ35" i="79"/>
  <c r="BQ37" i="79"/>
  <c r="BQ40" i="79"/>
  <c r="BQ43" i="79"/>
  <c r="BQ47" i="79"/>
  <c r="BR12" i="79"/>
  <c r="BR15" i="79"/>
  <c r="BR14" i="79"/>
  <c r="BR19" i="79"/>
  <c r="BR27" i="79"/>
  <c r="BR35" i="79"/>
  <c r="BR37" i="79"/>
  <c r="BR40" i="79"/>
  <c r="BR43" i="79"/>
  <c r="BR47" i="79"/>
  <c r="BS12" i="79"/>
  <c r="BS15" i="79"/>
  <c r="BS14" i="79"/>
  <c r="BS19" i="79"/>
  <c r="BS27" i="79"/>
  <c r="BS35" i="79"/>
  <c r="BS37" i="79"/>
  <c r="BS40" i="79"/>
  <c r="BS43" i="79"/>
  <c r="BS47" i="79"/>
  <c r="BT12" i="79"/>
  <c r="BT15" i="79"/>
  <c r="BT14" i="79"/>
  <c r="BT19" i="79"/>
  <c r="BT27" i="79"/>
  <c r="BT35" i="79"/>
  <c r="BT37" i="79"/>
  <c r="BT40" i="79"/>
  <c r="BT43" i="79"/>
  <c r="BT47" i="79"/>
  <c r="BU12" i="79"/>
  <c r="BU15" i="79"/>
  <c r="BU14" i="79"/>
  <c r="BU19" i="79"/>
  <c r="BU27" i="79"/>
  <c r="BU35" i="79"/>
  <c r="BU37" i="79"/>
  <c r="BU40" i="79"/>
  <c r="BU43" i="79"/>
  <c r="BU47" i="79"/>
  <c r="BV12" i="79"/>
  <c r="BV15" i="79"/>
  <c r="BV14" i="79"/>
  <c r="BV19" i="79"/>
  <c r="BV27" i="79"/>
  <c r="BV35" i="79"/>
  <c r="BV37" i="79"/>
  <c r="BV40" i="79"/>
  <c r="BV43" i="79"/>
  <c r="BV47" i="79"/>
  <c r="BW12" i="79"/>
  <c r="BW15" i="79"/>
  <c r="BW14" i="79"/>
  <c r="BW19" i="79"/>
  <c r="BW27" i="79"/>
  <c r="BW35" i="79"/>
  <c r="BW37" i="79"/>
  <c r="BW40" i="79"/>
  <c r="BW43" i="79"/>
  <c r="BW47" i="79"/>
  <c r="BX12" i="79"/>
  <c r="BX15" i="79"/>
  <c r="BX14" i="79"/>
  <c r="BX19" i="79"/>
  <c r="BX27" i="79"/>
  <c r="BX35" i="79"/>
  <c r="BX37" i="79"/>
  <c r="BX40" i="79"/>
  <c r="BX43" i="79"/>
  <c r="BX47" i="79"/>
  <c r="BY12" i="79"/>
  <c r="BY15" i="79"/>
  <c r="BY14" i="79"/>
  <c r="BY19" i="79"/>
  <c r="BY27" i="79"/>
  <c r="BY35" i="79"/>
  <c r="BY37" i="79"/>
  <c r="BY40" i="79"/>
  <c r="BY43" i="79"/>
  <c r="BY47" i="79"/>
  <c r="BZ12" i="79"/>
  <c r="BZ15" i="79"/>
  <c r="BZ14" i="79"/>
  <c r="BZ19" i="79"/>
  <c r="BZ27" i="79"/>
  <c r="BZ35" i="79"/>
  <c r="BZ37" i="79"/>
  <c r="BZ40" i="79"/>
  <c r="BZ43" i="79"/>
  <c r="BZ47" i="79"/>
  <c r="CA12" i="79"/>
  <c r="CA15" i="79"/>
  <c r="CA14" i="79"/>
  <c r="CA19" i="79"/>
  <c r="CA27" i="79"/>
  <c r="CA35" i="79"/>
  <c r="CA37" i="79"/>
  <c r="CA40" i="79"/>
  <c r="CA43" i="79"/>
  <c r="CA47" i="79"/>
  <c r="CB12" i="79"/>
  <c r="CB15" i="79"/>
  <c r="CB14" i="79"/>
  <c r="CB19" i="79"/>
  <c r="CB27" i="79"/>
  <c r="CB35" i="79"/>
  <c r="CB37" i="79"/>
  <c r="CB40" i="79"/>
  <c r="CB43" i="79"/>
  <c r="CB47" i="79"/>
  <c r="CC12" i="79"/>
  <c r="CC15" i="79"/>
  <c r="CC14" i="79"/>
  <c r="CC19" i="79"/>
  <c r="CC27" i="79"/>
  <c r="CC35" i="79"/>
  <c r="CC37" i="79"/>
  <c r="CC40" i="79"/>
  <c r="CC43" i="79"/>
  <c r="CC47" i="79"/>
  <c r="CD12" i="79"/>
  <c r="CD15" i="79"/>
  <c r="CD14" i="79"/>
  <c r="CD19" i="79"/>
  <c r="CD27" i="79"/>
  <c r="CD35" i="79"/>
  <c r="CD37" i="79"/>
  <c r="CD40" i="79"/>
  <c r="CD43" i="79"/>
  <c r="CD47" i="79"/>
  <c r="CE47" i="79"/>
  <c r="CH47" i="79"/>
  <c r="BD103" i="79"/>
  <c r="BD106" i="79"/>
  <c r="BD111" i="79"/>
  <c r="BD114" i="79"/>
  <c r="BD116" i="79"/>
  <c r="BD117" i="79"/>
  <c r="BD118" i="79"/>
  <c r="BD120" i="79"/>
  <c r="BD128" i="79"/>
  <c r="BD130" i="79"/>
  <c r="BD131" i="79"/>
  <c r="BD100" i="79"/>
  <c r="AW16" i="79"/>
  <c r="AR16" i="79"/>
  <c r="AM16" i="79"/>
  <c r="Y16" i="79"/>
  <c r="S16" i="79"/>
  <c r="O16" i="79"/>
  <c r="G16" i="79"/>
  <c r="AX16" i="79"/>
  <c r="CE16" i="79"/>
  <c r="CH16" i="79"/>
  <c r="AW17" i="79"/>
  <c r="AR17" i="79"/>
  <c r="AM17" i="79"/>
  <c r="Y17" i="79"/>
  <c r="S17" i="79"/>
  <c r="O17" i="79"/>
  <c r="G17" i="79"/>
  <c r="AX17" i="79"/>
  <c r="CE17" i="79"/>
  <c r="CH17" i="79"/>
  <c r="CH15" i="79"/>
  <c r="AW18" i="79"/>
  <c r="AR18" i="79"/>
  <c r="AM18" i="79"/>
  <c r="Y18" i="79"/>
  <c r="S18" i="79"/>
  <c r="O18" i="79"/>
  <c r="G18" i="79"/>
  <c r="AX18" i="79"/>
  <c r="CE18" i="79"/>
  <c r="CH18" i="79"/>
  <c r="CH14" i="79"/>
  <c r="F8" i="82"/>
  <c r="F11" i="82"/>
  <c r="F10" i="82"/>
  <c r="F15" i="82"/>
  <c r="F23" i="82"/>
  <c r="F31" i="82"/>
  <c r="F33" i="82"/>
  <c r="F36" i="82"/>
  <c r="F39" i="82"/>
  <c r="F43" i="82"/>
  <c r="F45" i="82"/>
  <c r="F56" i="82"/>
  <c r="F77" i="82"/>
  <c r="F49" i="82"/>
  <c r="F84" i="82"/>
  <c r="F88" i="82"/>
  <c r="F87" i="82"/>
  <c r="F95" i="82"/>
  <c r="F96" i="82"/>
  <c r="F98" i="82"/>
  <c r="F99" i="82"/>
  <c r="F102" i="82"/>
  <c r="F107" i="82"/>
  <c r="F110" i="82"/>
  <c r="F112" i="82"/>
  <c r="F113" i="82"/>
  <c r="F114" i="82"/>
  <c r="F116" i="82"/>
  <c r="BA103" i="79"/>
  <c r="BA106" i="79"/>
  <c r="BA111" i="79"/>
  <c r="BA114" i="79"/>
  <c r="BA116" i="79"/>
  <c r="BA117" i="79"/>
  <c r="BA118" i="79"/>
  <c r="BA120" i="79"/>
  <c r="BA128" i="79"/>
  <c r="BA130" i="79"/>
  <c r="BA131" i="79"/>
  <c r="BA100" i="79"/>
  <c r="C80" i="82"/>
  <c r="C62" i="82"/>
  <c r="BB106" i="79"/>
  <c r="BB111" i="79"/>
  <c r="BB116" i="79"/>
  <c r="BB128" i="79"/>
  <c r="BB130" i="79"/>
  <c r="AY128" i="79"/>
  <c r="AY130" i="79"/>
  <c r="AZ128" i="79"/>
  <c r="AZ130" i="79"/>
  <c r="BC128" i="79"/>
  <c r="BC130" i="79"/>
  <c r="BE128" i="79"/>
  <c r="BE130" i="79"/>
  <c r="BF128" i="79"/>
  <c r="BF130" i="79"/>
  <c r="BG128" i="79"/>
  <c r="BG130" i="79"/>
  <c r="BH128" i="79"/>
  <c r="BH130" i="79"/>
  <c r="BI128" i="79"/>
  <c r="BI130" i="79"/>
  <c r="BJ128" i="79"/>
  <c r="BJ130" i="79"/>
  <c r="BK128" i="79"/>
  <c r="BK130" i="79"/>
  <c r="BL128" i="79"/>
  <c r="BL130" i="79"/>
  <c r="BM128" i="79"/>
  <c r="BM130" i="79"/>
  <c r="BN128" i="79"/>
  <c r="BN130" i="79"/>
  <c r="BO128" i="79"/>
  <c r="BO130" i="79"/>
  <c r="BP128" i="79"/>
  <c r="BP130" i="79"/>
  <c r="BQ128" i="79"/>
  <c r="BQ130" i="79"/>
  <c r="BR128" i="79"/>
  <c r="BR130" i="79"/>
  <c r="BS128" i="79"/>
  <c r="BS130" i="79"/>
  <c r="BT128" i="79"/>
  <c r="BT130" i="79"/>
  <c r="BU128" i="79"/>
  <c r="BU130" i="79"/>
  <c r="BV128" i="79"/>
  <c r="BV130" i="79"/>
  <c r="BW128" i="79"/>
  <c r="BW130" i="79"/>
  <c r="BX128" i="79"/>
  <c r="BX130" i="79"/>
  <c r="BY128" i="79"/>
  <c r="BY130" i="79"/>
  <c r="BZ128" i="79"/>
  <c r="BZ130" i="79"/>
  <c r="CA128" i="79"/>
  <c r="CA130" i="79"/>
  <c r="CB128" i="79"/>
  <c r="CB130" i="79"/>
  <c r="CC128" i="79"/>
  <c r="CC130" i="79"/>
  <c r="CD128" i="79"/>
  <c r="CD130" i="79"/>
  <c r="CE130" i="79"/>
  <c r="C65" i="82"/>
  <c r="I65" i="82"/>
  <c r="BC114" i="79"/>
  <c r="BC116" i="79"/>
  <c r="BC106" i="79"/>
  <c r="BC111" i="79"/>
  <c r="C83" i="82"/>
  <c r="I83" i="82"/>
  <c r="E128" i="79"/>
  <c r="E130" i="79"/>
  <c r="E114" i="79"/>
  <c r="E106" i="79"/>
  <c r="E111" i="79"/>
  <c r="A2" i="79"/>
  <c r="A1" i="79"/>
  <c r="F61" i="82"/>
  <c r="F51" i="82"/>
  <c r="F124" i="82"/>
  <c r="F126" i="82"/>
  <c r="AW50" i="79"/>
  <c r="AR50" i="79"/>
  <c r="AM50" i="79"/>
  <c r="Y50" i="79"/>
  <c r="O50" i="79"/>
  <c r="G50" i="79"/>
  <c r="CE50" i="79"/>
  <c r="G81" i="79"/>
  <c r="G88" i="79"/>
  <c r="O91" i="79"/>
  <c r="AM91" i="79"/>
  <c r="AR88" i="79"/>
  <c r="AW15" i="79"/>
  <c r="AW37" i="79"/>
  <c r="AW14" i="79"/>
  <c r="AW19" i="79"/>
  <c r="Y19" i="79"/>
  <c r="Y43" i="79"/>
  <c r="S19" i="79"/>
  <c r="S40" i="79"/>
  <c r="S12" i="79"/>
  <c r="S35" i="79"/>
  <c r="S43" i="79"/>
  <c r="G37" i="79"/>
  <c r="G19" i="79"/>
  <c r="G27" i="79"/>
  <c r="G40" i="79"/>
  <c r="G43" i="79"/>
  <c r="B106" i="79"/>
  <c r="B111" i="79"/>
  <c r="B114" i="79"/>
  <c r="B116" i="79"/>
  <c r="B117" i="79"/>
  <c r="B128" i="79"/>
  <c r="B130" i="79"/>
  <c r="C106" i="79"/>
  <c r="C111" i="79"/>
  <c r="C114" i="79"/>
  <c r="C116" i="79"/>
  <c r="C128" i="79"/>
  <c r="C130" i="79"/>
  <c r="D106" i="79"/>
  <c r="D111" i="79"/>
  <c r="D114" i="79"/>
  <c r="D128" i="79"/>
  <c r="D130" i="79"/>
  <c r="F106" i="79"/>
  <c r="F111" i="79"/>
  <c r="F114" i="79"/>
  <c r="F116" i="79"/>
  <c r="F117" i="79"/>
  <c r="F128" i="79"/>
  <c r="F130" i="79"/>
  <c r="H106" i="79"/>
  <c r="H111" i="79"/>
  <c r="H114" i="79"/>
  <c r="H128" i="79"/>
  <c r="H130" i="79"/>
  <c r="I106" i="79"/>
  <c r="I111" i="79"/>
  <c r="I114" i="79"/>
  <c r="I128" i="79"/>
  <c r="I130" i="79"/>
  <c r="J106" i="79"/>
  <c r="J111" i="79"/>
  <c r="J114" i="79"/>
  <c r="J116" i="79"/>
  <c r="J128" i="79"/>
  <c r="K106" i="79"/>
  <c r="K114" i="79"/>
  <c r="K116" i="79"/>
  <c r="K128" i="79"/>
  <c r="K130" i="79"/>
  <c r="L106" i="79"/>
  <c r="L114" i="79"/>
  <c r="L116" i="79"/>
  <c r="L128" i="79"/>
  <c r="L130" i="79"/>
  <c r="M106" i="79"/>
  <c r="M111" i="79"/>
  <c r="M114" i="79"/>
  <c r="M116" i="79"/>
  <c r="M128" i="79"/>
  <c r="N106" i="79"/>
  <c r="N111" i="79"/>
  <c r="N114" i="79"/>
  <c r="N116" i="79"/>
  <c r="N128" i="79"/>
  <c r="N130" i="79"/>
  <c r="P106" i="79"/>
  <c r="P111" i="79"/>
  <c r="P114" i="79"/>
  <c r="P116" i="79"/>
  <c r="P128" i="79"/>
  <c r="Q106" i="79"/>
  <c r="Q111" i="79"/>
  <c r="Q114" i="79"/>
  <c r="Q128" i="79"/>
  <c r="R106" i="79"/>
  <c r="R111" i="79"/>
  <c r="R114" i="79"/>
  <c r="R116" i="79"/>
  <c r="R128" i="79"/>
  <c r="R130" i="79"/>
  <c r="T106" i="79"/>
  <c r="T111" i="79"/>
  <c r="T114" i="79"/>
  <c r="T116" i="79"/>
  <c r="T128" i="79"/>
  <c r="U106" i="79"/>
  <c r="U114" i="79"/>
  <c r="U116" i="79"/>
  <c r="U128" i="79"/>
  <c r="U130" i="79"/>
  <c r="V106" i="79"/>
  <c r="V111" i="79"/>
  <c r="V114" i="79"/>
  <c r="V116" i="79"/>
  <c r="V117" i="79"/>
  <c r="V128" i="79"/>
  <c r="V130" i="79"/>
  <c r="W106" i="79"/>
  <c r="W111" i="79"/>
  <c r="W114" i="79"/>
  <c r="W116" i="79"/>
  <c r="W117" i="79"/>
  <c r="W128" i="79"/>
  <c r="W130" i="79"/>
  <c r="X106" i="79"/>
  <c r="X114" i="79"/>
  <c r="X116" i="79"/>
  <c r="X128" i="79"/>
  <c r="X130" i="79"/>
  <c r="Z106" i="79"/>
  <c r="Z111" i="79"/>
  <c r="Z114" i="79"/>
  <c r="Z116" i="79"/>
  <c r="Z128" i="79"/>
  <c r="Z130" i="79"/>
  <c r="AA106" i="79"/>
  <c r="AA111" i="79"/>
  <c r="AA114" i="79"/>
  <c r="AA128" i="79"/>
  <c r="AB106" i="79"/>
  <c r="AB114" i="79"/>
  <c r="AB116" i="79"/>
  <c r="AB128" i="79"/>
  <c r="AB130" i="79"/>
  <c r="AC106" i="79"/>
  <c r="AC111" i="79"/>
  <c r="AC114" i="79"/>
  <c r="AC116" i="79"/>
  <c r="AC117" i="79"/>
  <c r="AC128" i="79"/>
  <c r="AC130" i="79"/>
  <c r="AD106" i="79"/>
  <c r="AD111" i="79"/>
  <c r="AD114" i="79"/>
  <c r="AD116" i="79"/>
  <c r="AD128" i="79"/>
  <c r="AD130" i="79"/>
  <c r="AE106" i="79"/>
  <c r="AE111" i="79"/>
  <c r="AE114" i="79"/>
  <c r="AE116" i="79"/>
  <c r="AE128" i="79"/>
  <c r="AE130" i="79"/>
  <c r="AF106" i="79"/>
  <c r="AF111" i="79"/>
  <c r="AF114" i="79"/>
  <c r="AF116" i="79"/>
  <c r="AF117" i="79"/>
  <c r="AF128" i="79"/>
  <c r="AF130" i="79"/>
  <c r="AG106" i="79"/>
  <c r="AG111" i="79"/>
  <c r="AG114" i="79"/>
  <c r="AG116" i="79"/>
  <c r="AG128" i="79"/>
  <c r="AG130" i="79"/>
  <c r="AH106" i="79"/>
  <c r="AH111" i="79"/>
  <c r="AH114" i="79"/>
  <c r="AH116" i="79"/>
  <c r="AH128" i="79"/>
  <c r="AH130" i="79"/>
  <c r="AI106" i="79"/>
  <c r="AI111" i="79"/>
  <c r="AI114" i="79"/>
  <c r="AI116" i="79"/>
  <c r="AI117" i="79"/>
  <c r="AI128" i="79"/>
  <c r="AI130" i="79"/>
  <c r="AJ106" i="79"/>
  <c r="AJ111" i="79"/>
  <c r="AJ114" i="79"/>
  <c r="AJ116" i="79"/>
  <c r="AJ128" i="79"/>
  <c r="AJ130" i="79"/>
  <c r="AK106" i="79"/>
  <c r="AK111" i="79"/>
  <c r="AK114" i="79"/>
  <c r="AK116" i="79"/>
  <c r="AA116" i="79"/>
  <c r="AL114" i="79"/>
  <c r="AL116" i="79"/>
  <c r="AM116" i="79"/>
  <c r="AK128" i="79"/>
  <c r="AK130" i="79"/>
  <c r="AL106" i="79"/>
  <c r="AL111" i="79"/>
  <c r="AL117" i="79"/>
  <c r="AL128" i="79"/>
  <c r="AL130" i="79"/>
  <c r="AN106" i="79"/>
  <c r="AN114" i="79"/>
  <c r="AN128" i="79"/>
  <c r="AN130" i="79"/>
  <c r="AO106" i="79"/>
  <c r="AO111" i="79"/>
  <c r="AO114" i="79"/>
  <c r="AO116" i="79"/>
  <c r="AO117" i="79"/>
  <c r="AO128" i="79"/>
  <c r="AO130" i="79"/>
  <c r="AP106" i="79"/>
  <c r="AP111" i="79"/>
  <c r="AP114" i="79"/>
  <c r="AP128" i="79"/>
  <c r="AQ106" i="79"/>
  <c r="AQ111" i="79"/>
  <c r="AQ114" i="79"/>
  <c r="AQ116" i="79"/>
  <c r="AQ117" i="79"/>
  <c r="AQ128" i="79"/>
  <c r="AQ130" i="79"/>
  <c r="AS106" i="79"/>
  <c r="AS111" i="79"/>
  <c r="AS114" i="79"/>
  <c r="AS116" i="79"/>
  <c r="AS117" i="79"/>
  <c r="AS128" i="79"/>
  <c r="AS130" i="79"/>
  <c r="AT106" i="79"/>
  <c r="AT111" i="79"/>
  <c r="AT114" i="79"/>
  <c r="AT116" i="79"/>
  <c r="AT128" i="79"/>
  <c r="AT130" i="79"/>
  <c r="AU106" i="79"/>
  <c r="AU111" i="79"/>
  <c r="AU114" i="79"/>
  <c r="AU128" i="79"/>
  <c r="AU130" i="79"/>
  <c r="AV106" i="79"/>
  <c r="AV111" i="79"/>
  <c r="AV114" i="79"/>
  <c r="AV116" i="79"/>
  <c r="AV128" i="79"/>
  <c r="AV130" i="79"/>
  <c r="CG106" i="79"/>
  <c r="CG111" i="79"/>
  <c r="CG114" i="79"/>
  <c r="CG116" i="79"/>
  <c r="CG128" i="79"/>
  <c r="CG130" i="79"/>
  <c r="AY106" i="79"/>
  <c r="AY111" i="79"/>
  <c r="AY114" i="79"/>
  <c r="AZ106" i="79"/>
  <c r="AZ111" i="79"/>
  <c r="AZ114" i="79"/>
  <c r="AZ116" i="79"/>
  <c r="BE106" i="79"/>
  <c r="BE111" i="79"/>
  <c r="BE114" i="79"/>
  <c r="BE116" i="79"/>
  <c r="BE117" i="79"/>
  <c r="BF106" i="79"/>
  <c r="BF111" i="79"/>
  <c r="BF114" i="79"/>
  <c r="BF116" i="79"/>
  <c r="BF117" i="79"/>
  <c r="BG106" i="79"/>
  <c r="BG111" i="79"/>
  <c r="BG114" i="79"/>
  <c r="BG116" i="79"/>
  <c r="BH106" i="79"/>
  <c r="BH111" i="79"/>
  <c r="BH114" i="79"/>
  <c r="BH116" i="79"/>
  <c r="BI106" i="79"/>
  <c r="BI111" i="79"/>
  <c r="BI114" i="79"/>
  <c r="BI116" i="79"/>
  <c r="BI117" i="79"/>
  <c r="BJ106" i="79"/>
  <c r="BJ111" i="79"/>
  <c r="BJ114" i="79"/>
  <c r="BJ116" i="79"/>
  <c r="BK106" i="79"/>
  <c r="BK111" i="79"/>
  <c r="BK114" i="79"/>
  <c r="BK116" i="79"/>
  <c r="BL106" i="79"/>
  <c r="BL111" i="79"/>
  <c r="BL114" i="79"/>
  <c r="BL116" i="79"/>
  <c r="BL117" i="79"/>
  <c r="BM106" i="79"/>
  <c r="BM111" i="79"/>
  <c r="BM114" i="79"/>
  <c r="BM116" i="79"/>
  <c r="BM117" i="79"/>
  <c r="BN106" i="79"/>
  <c r="BN111" i="79"/>
  <c r="BN114" i="79"/>
  <c r="BN116" i="79"/>
  <c r="BO106" i="79"/>
  <c r="BO111" i="79"/>
  <c r="BO114" i="79"/>
  <c r="BO116" i="79"/>
  <c r="BP106" i="79"/>
  <c r="BP111" i="79"/>
  <c r="BP114" i="79"/>
  <c r="BP116" i="79"/>
  <c r="BQ106" i="79"/>
  <c r="BQ111" i="79"/>
  <c r="BQ114" i="79"/>
  <c r="BQ116" i="79"/>
  <c r="BR106" i="79"/>
  <c r="BR111" i="79"/>
  <c r="BR114" i="79"/>
  <c r="BR116" i="79"/>
  <c r="BS106" i="79"/>
  <c r="BS111" i="79"/>
  <c r="BS114" i="79"/>
  <c r="BS116" i="79"/>
  <c r="BS117" i="79"/>
  <c r="BT106" i="79"/>
  <c r="BT111" i="79"/>
  <c r="BT114" i="79"/>
  <c r="BT116" i="79"/>
  <c r="BU106" i="79"/>
  <c r="BU111" i="79"/>
  <c r="BU114" i="79"/>
  <c r="BU116" i="79"/>
  <c r="BV106" i="79"/>
  <c r="BV111" i="79"/>
  <c r="BV114" i="79"/>
  <c r="BV116" i="79"/>
  <c r="BW106" i="79"/>
  <c r="BW111" i="79"/>
  <c r="BW114" i="79"/>
  <c r="BW116" i="79"/>
  <c r="BX106" i="79"/>
  <c r="BX111" i="79"/>
  <c r="BX114" i="79"/>
  <c r="BX116" i="79"/>
  <c r="BY106" i="79"/>
  <c r="BY111" i="79"/>
  <c r="BY114" i="79"/>
  <c r="BY116" i="79"/>
  <c r="BZ106" i="79"/>
  <c r="BZ111" i="79"/>
  <c r="BZ114" i="79"/>
  <c r="BZ116" i="79"/>
  <c r="CA106" i="79"/>
  <c r="CA111" i="79"/>
  <c r="CA114" i="79"/>
  <c r="CA116" i="79"/>
  <c r="CB106" i="79"/>
  <c r="CB111" i="79"/>
  <c r="CB114" i="79"/>
  <c r="CB116" i="79"/>
  <c r="CB117" i="79"/>
  <c r="CC106" i="79"/>
  <c r="CC111" i="79"/>
  <c r="CC114" i="79"/>
  <c r="CC116" i="79"/>
  <c r="CC117" i="79"/>
  <c r="CD106" i="79"/>
  <c r="CD111" i="79"/>
  <c r="CD114" i="79"/>
  <c r="CD116" i="79"/>
  <c r="CD117" i="79"/>
  <c r="AW129" i="79"/>
  <c r="AR129" i="79"/>
  <c r="AM129" i="79"/>
  <c r="Y129" i="79"/>
  <c r="S129" i="79"/>
  <c r="O129" i="79"/>
  <c r="G129" i="79"/>
  <c r="CE129" i="79"/>
  <c r="AW127" i="79"/>
  <c r="AR127" i="79"/>
  <c r="AM127" i="79"/>
  <c r="Y127" i="79"/>
  <c r="S127" i="79"/>
  <c r="O127" i="79"/>
  <c r="G127" i="79"/>
  <c r="CE127" i="79"/>
  <c r="AW126" i="79"/>
  <c r="AR126" i="79"/>
  <c r="AM126" i="79"/>
  <c r="Y126" i="79"/>
  <c r="S126" i="79"/>
  <c r="O126" i="79"/>
  <c r="G126" i="79"/>
  <c r="CE126" i="79"/>
  <c r="AW125" i="79"/>
  <c r="AR125" i="79"/>
  <c r="AM125" i="79"/>
  <c r="Y125" i="79"/>
  <c r="S125" i="79"/>
  <c r="O125" i="79"/>
  <c r="G125" i="79"/>
  <c r="AX125" i="79"/>
  <c r="CE125" i="79"/>
  <c r="AW124" i="79"/>
  <c r="AR124" i="79"/>
  <c r="AM124" i="79"/>
  <c r="Y124" i="79"/>
  <c r="S124" i="79"/>
  <c r="O124" i="79"/>
  <c r="G124" i="79"/>
  <c r="CE124" i="79"/>
  <c r="AW123" i="79"/>
  <c r="AR123" i="79"/>
  <c r="AM123" i="79"/>
  <c r="Y123" i="79"/>
  <c r="S123" i="79"/>
  <c r="O123" i="79"/>
  <c r="G123" i="79"/>
  <c r="CE123" i="79"/>
  <c r="AW122" i="79"/>
  <c r="AR122" i="79"/>
  <c r="AM122" i="79"/>
  <c r="Y122" i="79"/>
  <c r="S122" i="79"/>
  <c r="O122" i="79"/>
  <c r="G122" i="79"/>
  <c r="CE122" i="79"/>
  <c r="AW119" i="79"/>
  <c r="AR119" i="79"/>
  <c r="AM119" i="79"/>
  <c r="Y119" i="79"/>
  <c r="S119" i="79"/>
  <c r="O119" i="79"/>
  <c r="G119" i="79"/>
  <c r="CE119" i="79"/>
  <c r="AW115" i="79"/>
  <c r="AR115" i="79"/>
  <c r="AM115" i="79"/>
  <c r="Y115" i="79"/>
  <c r="S115" i="79"/>
  <c r="O115" i="79"/>
  <c r="G115" i="79"/>
  <c r="CE115" i="79"/>
  <c r="AW113" i="79"/>
  <c r="AR113" i="79"/>
  <c r="AM113" i="79"/>
  <c r="Y113" i="79"/>
  <c r="S113" i="79"/>
  <c r="O113" i="79"/>
  <c r="G113" i="79"/>
  <c r="CE113" i="79"/>
  <c r="AW110" i="79"/>
  <c r="AR110" i="79"/>
  <c r="AM110" i="79"/>
  <c r="Y110" i="79"/>
  <c r="S110" i="79"/>
  <c r="O110" i="79"/>
  <c r="G110" i="79"/>
  <c r="CE110" i="79"/>
  <c r="AW109" i="79"/>
  <c r="AR109" i="79"/>
  <c r="AM109" i="79"/>
  <c r="Y109" i="79"/>
  <c r="S109" i="79"/>
  <c r="O109" i="79"/>
  <c r="G109" i="79"/>
  <c r="CE109" i="79"/>
  <c r="AW108" i="79"/>
  <c r="AR108" i="79"/>
  <c r="AM108" i="79"/>
  <c r="Y108" i="79"/>
  <c r="S108" i="79"/>
  <c r="O108" i="79"/>
  <c r="G108" i="79"/>
  <c r="CE108" i="79"/>
  <c r="AW107" i="79"/>
  <c r="AR107" i="79"/>
  <c r="AM107" i="79"/>
  <c r="Y107" i="79"/>
  <c r="S107" i="79"/>
  <c r="O107" i="79"/>
  <c r="G107" i="79"/>
  <c r="CE107" i="79"/>
  <c r="AW102" i="79"/>
  <c r="AR102" i="79"/>
  <c r="AM102" i="79"/>
  <c r="Y102" i="79"/>
  <c r="S102" i="79"/>
  <c r="O102" i="79"/>
  <c r="G102" i="79"/>
  <c r="CE102" i="79"/>
  <c r="AW101" i="79"/>
  <c r="AR101" i="79"/>
  <c r="AM101" i="79"/>
  <c r="Y101" i="79"/>
  <c r="S101" i="79"/>
  <c r="O101" i="79"/>
  <c r="G101" i="79"/>
  <c r="CE101" i="79"/>
  <c r="AW98" i="79"/>
  <c r="AR98" i="79"/>
  <c r="AM98" i="79"/>
  <c r="Y98" i="79"/>
  <c r="S98" i="79"/>
  <c r="O98" i="79"/>
  <c r="G98" i="79"/>
  <c r="AX98" i="79"/>
  <c r="CE98" i="79"/>
  <c r="CH98" i="79"/>
  <c r="C94" i="82"/>
  <c r="I94" i="82"/>
  <c r="AW97" i="79"/>
  <c r="AR97" i="79"/>
  <c r="AM97" i="79"/>
  <c r="Y97" i="79"/>
  <c r="S97" i="79"/>
  <c r="O97" i="79"/>
  <c r="G97" i="79"/>
  <c r="CE97" i="79"/>
  <c r="AW96" i="79"/>
  <c r="AR96" i="79"/>
  <c r="AM96" i="79"/>
  <c r="Y96" i="79"/>
  <c r="S96" i="79"/>
  <c r="O96" i="79"/>
  <c r="G96" i="79"/>
  <c r="CE96" i="79"/>
  <c r="AW95" i="79"/>
  <c r="AR95" i="79"/>
  <c r="AM95" i="79"/>
  <c r="Y95" i="79"/>
  <c r="S95" i="79"/>
  <c r="O95" i="79"/>
  <c r="G95" i="79"/>
  <c r="CE95" i="79"/>
  <c r="AW94" i="79"/>
  <c r="AR94" i="79"/>
  <c r="AM94" i="79"/>
  <c r="Y94" i="79"/>
  <c r="S94" i="79"/>
  <c r="O94" i="79"/>
  <c r="G94" i="79"/>
  <c r="CE94" i="79"/>
  <c r="AW93" i="79"/>
  <c r="AR93" i="79"/>
  <c r="AM93" i="79"/>
  <c r="Y93" i="79"/>
  <c r="S93" i="79"/>
  <c r="O93" i="79"/>
  <c r="G93" i="79"/>
  <c r="CE93" i="79"/>
  <c r="AW90" i="79"/>
  <c r="AR90" i="79"/>
  <c r="AM90" i="79"/>
  <c r="Y90" i="79"/>
  <c r="S90" i="79"/>
  <c r="O90" i="79"/>
  <c r="G90" i="79"/>
  <c r="CE90" i="79"/>
  <c r="AW89" i="79"/>
  <c r="AR89" i="79"/>
  <c r="AM89" i="79"/>
  <c r="Y89" i="79"/>
  <c r="S89" i="79"/>
  <c r="O89" i="79"/>
  <c r="G89" i="79"/>
  <c r="AX89" i="79"/>
  <c r="CE89" i="79"/>
  <c r="AW52" i="79"/>
  <c r="AR52" i="79"/>
  <c r="AM52" i="79"/>
  <c r="Y52" i="79"/>
  <c r="S52" i="79"/>
  <c r="O52" i="79"/>
  <c r="G52" i="79"/>
  <c r="CE52" i="79"/>
  <c r="G51" i="79"/>
  <c r="O51" i="79"/>
  <c r="S51" i="79"/>
  <c r="Y51" i="79"/>
  <c r="AM51" i="79"/>
  <c r="AR51" i="79"/>
  <c r="AW51" i="79"/>
  <c r="CE51" i="79"/>
  <c r="AW46" i="79"/>
  <c r="AR46" i="79"/>
  <c r="AM46" i="79"/>
  <c r="Y46" i="79"/>
  <c r="S46" i="79"/>
  <c r="O46" i="79"/>
  <c r="G46" i="79"/>
  <c r="AX46" i="79"/>
  <c r="CE46" i="79"/>
  <c r="CH46" i="79"/>
  <c r="C42" i="82"/>
  <c r="I42" i="82"/>
  <c r="AW45" i="79"/>
  <c r="AR45" i="79"/>
  <c r="AM45" i="79"/>
  <c r="Y45" i="79"/>
  <c r="S45" i="79"/>
  <c r="O45" i="79"/>
  <c r="G45" i="79"/>
  <c r="CE45" i="79"/>
  <c r="AW44" i="79"/>
  <c r="AR44" i="79"/>
  <c r="AM44" i="79"/>
  <c r="Y44" i="79"/>
  <c r="S44" i="79"/>
  <c r="O44" i="79"/>
  <c r="G44" i="79"/>
  <c r="CE44" i="79"/>
  <c r="G42" i="79"/>
  <c r="O42" i="79"/>
  <c r="S42" i="79"/>
  <c r="Y42" i="79"/>
  <c r="AM42" i="79"/>
  <c r="AR42" i="79"/>
  <c r="AW42" i="79"/>
  <c r="CE42" i="79"/>
  <c r="G41" i="79"/>
  <c r="O41" i="79"/>
  <c r="S41" i="79"/>
  <c r="Y41" i="79"/>
  <c r="AM41" i="79"/>
  <c r="AR41" i="79"/>
  <c r="AW41" i="79"/>
  <c r="CE41" i="79"/>
  <c r="G39" i="79"/>
  <c r="O39" i="79"/>
  <c r="S39" i="79"/>
  <c r="Y39" i="79"/>
  <c r="AM39" i="79"/>
  <c r="AR39" i="79"/>
  <c r="AW39" i="79"/>
  <c r="CE39" i="79"/>
  <c r="G38" i="79"/>
  <c r="O38" i="79"/>
  <c r="S38" i="79"/>
  <c r="Y38" i="79"/>
  <c r="AM38" i="79"/>
  <c r="AR38" i="79"/>
  <c r="AW38" i="79"/>
  <c r="CE38" i="79"/>
  <c r="G36" i="79"/>
  <c r="O36" i="79"/>
  <c r="S36" i="79"/>
  <c r="Y36" i="79"/>
  <c r="AM36" i="79"/>
  <c r="AR36" i="79"/>
  <c r="AW36" i="79"/>
  <c r="CE36" i="79"/>
  <c r="G34" i="79"/>
  <c r="O34" i="79"/>
  <c r="S34" i="79"/>
  <c r="Y34" i="79"/>
  <c r="AM34" i="79"/>
  <c r="AR34" i="79"/>
  <c r="AW34" i="79"/>
  <c r="CE34" i="79"/>
  <c r="G33" i="79"/>
  <c r="O33" i="79"/>
  <c r="S33" i="79"/>
  <c r="Y33" i="79"/>
  <c r="AM33" i="79"/>
  <c r="AR33" i="79"/>
  <c r="AW33" i="79"/>
  <c r="CE33" i="79"/>
  <c r="G32" i="79"/>
  <c r="O32" i="79"/>
  <c r="S32" i="79"/>
  <c r="Y32" i="79"/>
  <c r="AM32" i="79"/>
  <c r="AR32" i="79"/>
  <c r="AW32" i="79"/>
  <c r="CE32" i="79"/>
  <c r="G31" i="79"/>
  <c r="O31" i="79"/>
  <c r="S31" i="79"/>
  <c r="Y31" i="79"/>
  <c r="AM31" i="79"/>
  <c r="AR31" i="79"/>
  <c r="AW31" i="79"/>
  <c r="CE31" i="79"/>
  <c r="G30" i="79"/>
  <c r="O30" i="79"/>
  <c r="S30" i="79"/>
  <c r="Y30" i="79"/>
  <c r="AM30" i="79"/>
  <c r="AR30" i="79"/>
  <c r="AW30" i="79"/>
  <c r="CE30" i="79"/>
  <c r="G29" i="79"/>
  <c r="O29" i="79"/>
  <c r="Y29" i="79"/>
  <c r="AM29" i="79"/>
  <c r="AR29" i="79"/>
  <c r="AW29" i="79"/>
  <c r="CE29" i="79"/>
  <c r="G28" i="79"/>
  <c r="O28" i="79"/>
  <c r="S28" i="79"/>
  <c r="Y28" i="79"/>
  <c r="AM28" i="79"/>
  <c r="AR28" i="79"/>
  <c r="AW28" i="79"/>
  <c r="CE28" i="79"/>
  <c r="G26" i="79"/>
  <c r="O26" i="79"/>
  <c r="S26" i="79"/>
  <c r="Y26" i="79"/>
  <c r="AM26" i="79"/>
  <c r="AR26" i="79"/>
  <c r="AW26" i="79"/>
  <c r="CE26" i="79"/>
  <c r="G25" i="79"/>
  <c r="O25" i="79"/>
  <c r="S25" i="79"/>
  <c r="Y25" i="79"/>
  <c r="AM25" i="79"/>
  <c r="AR25" i="79"/>
  <c r="AW25" i="79"/>
  <c r="CE25" i="79"/>
  <c r="G24" i="79"/>
  <c r="O24" i="79"/>
  <c r="S24" i="79"/>
  <c r="Y24" i="79"/>
  <c r="AM24" i="79"/>
  <c r="AR24" i="79"/>
  <c r="AW24" i="79"/>
  <c r="CE24" i="79"/>
  <c r="G22" i="79"/>
  <c r="O22" i="79"/>
  <c r="S22" i="79"/>
  <c r="Y22" i="79"/>
  <c r="AM22" i="79"/>
  <c r="AR22" i="79"/>
  <c r="AW22" i="79"/>
  <c r="CE22" i="79"/>
  <c r="G21" i="79"/>
  <c r="O21" i="79"/>
  <c r="S21" i="79"/>
  <c r="Y21" i="79"/>
  <c r="AM21" i="79"/>
  <c r="AR21" i="79"/>
  <c r="AW21" i="79"/>
  <c r="CE21" i="79"/>
  <c r="AW13" i="79"/>
  <c r="AR13" i="79"/>
  <c r="AM13" i="79"/>
  <c r="Y13" i="79"/>
  <c r="S13" i="79"/>
  <c r="O13" i="79"/>
  <c r="G13" i="79"/>
  <c r="CE13" i="79"/>
  <c r="Y91" i="79"/>
  <c r="AW88" i="79"/>
  <c r="S88" i="79"/>
  <c r="S55" i="79"/>
  <c r="G55" i="79"/>
  <c r="Y49" i="79"/>
  <c r="AW43" i="79"/>
  <c r="AR35" i="79"/>
  <c r="AR27" i="79"/>
  <c r="O19" i="79"/>
  <c r="AR19" i="79"/>
  <c r="CF55" i="79"/>
  <c r="CF60" i="79"/>
  <c r="CF65" i="79"/>
  <c r="CF81" i="79"/>
  <c r="AP130" i="79"/>
  <c r="J130" i="79"/>
  <c r="I116" i="79"/>
  <c r="O92" i="79"/>
  <c r="AP116" i="79"/>
  <c r="L111" i="79"/>
  <c r="L117" i="79"/>
  <c r="AR91" i="79"/>
  <c r="AR92" i="79"/>
  <c r="S91" i="79"/>
  <c r="S92" i="79"/>
  <c r="AW106" i="79"/>
  <c r="X111" i="79"/>
  <c r="G60" i="79"/>
  <c r="Y92" i="79"/>
  <c r="O81" i="79"/>
  <c r="AW60" i="79"/>
  <c r="AR15" i="79"/>
  <c r="AT100" i="79"/>
  <c r="AW49" i="79"/>
  <c r="AR49" i="79"/>
  <c r="O12" i="79"/>
  <c r="CE12" i="79"/>
  <c r="S81" i="79"/>
  <c r="G92" i="79"/>
  <c r="Y60" i="79"/>
  <c r="AR128" i="79"/>
  <c r="Y40" i="79"/>
  <c r="G128" i="79"/>
  <c r="AW91" i="79"/>
  <c r="Y81" i="79"/>
  <c r="AB111" i="79"/>
  <c r="AB117" i="79"/>
  <c r="AM106" i="79"/>
  <c r="G111" i="79"/>
  <c r="AM49" i="79"/>
  <c r="Q130" i="79"/>
  <c r="AW65" i="79"/>
  <c r="AR60" i="79"/>
  <c r="AM92" i="79"/>
  <c r="Y55" i="79"/>
  <c r="U111" i="79"/>
  <c r="Y111" i="79"/>
  <c r="U117" i="79"/>
  <c r="Y106" i="79"/>
  <c r="AR37" i="79"/>
  <c r="AW92" i="79"/>
  <c r="AX92" i="79"/>
  <c r="S106" i="79"/>
  <c r="AR65" i="79"/>
  <c r="Y88" i="79"/>
  <c r="O65" i="79"/>
  <c r="AW81" i="79"/>
  <c r="AR81" i="79"/>
  <c r="AM55" i="79"/>
  <c r="O88" i="79"/>
  <c r="C82" i="82"/>
  <c r="I82" i="82"/>
  <c r="AX95" i="79"/>
  <c r="CH95" i="79"/>
  <c r="C91" i="82"/>
  <c r="I91" i="82"/>
  <c r="AX96" i="79"/>
  <c r="CH96" i="79"/>
  <c r="C92" i="82"/>
  <c r="I92" i="82"/>
  <c r="AX97" i="79"/>
  <c r="CH97" i="79"/>
  <c r="C93" i="82"/>
  <c r="I93" i="82"/>
  <c r="AX113" i="79"/>
  <c r="AX123" i="79"/>
  <c r="CH123" i="79"/>
  <c r="C119" i="82"/>
  <c r="I119" i="82"/>
  <c r="AX129" i="79"/>
  <c r="CH129" i="79"/>
  <c r="C125" i="82"/>
  <c r="I125" i="82"/>
  <c r="Y37" i="79"/>
  <c r="Y27" i="79"/>
  <c r="AW27" i="79"/>
  <c r="CE65" i="79"/>
  <c r="AR55" i="79"/>
  <c r="AW55" i="79"/>
  <c r="AJ103" i="79"/>
  <c r="AU116" i="79"/>
  <c r="AW114" i="79"/>
  <c r="H116" i="79"/>
  <c r="O114" i="79"/>
  <c r="AW12" i="79"/>
  <c r="AU100" i="79"/>
  <c r="AW35" i="79"/>
  <c r="C117" i="79"/>
  <c r="AN116" i="79"/>
  <c r="AR114" i="79"/>
  <c r="Q116" i="79"/>
  <c r="Q117" i="79"/>
  <c r="S114" i="79"/>
  <c r="T117" i="79"/>
  <c r="F100" i="79"/>
  <c r="AJ100" i="79"/>
  <c r="G65" i="79"/>
  <c r="AM15" i="79"/>
  <c r="AW111" i="79"/>
  <c r="AA130" i="79"/>
  <c r="AM130" i="79"/>
  <c r="AM128" i="79"/>
  <c r="S128" i="79"/>
  <c r="P130" i="79"/>
  <c r="S130" i="79"/>
  <c r="AV103" i="79"/>
  <c r="AM35" i="79"/>
  <c r="Y15" i="79"/>
  <c r="AM40" i="79"/>
  <c r="AX44" i="79"/>
  <c r="CH44" i="79"/>
  <c r="C40" i="82"/>
  <c r="I40" i="82"/>
  <c r="AX45" i="79"/>
  <c r="CH45" i="79"/>
  <c r="C41" i="82"/>
  <c r="I41" i="82"/>
  <c r="AX52" i="79"/>
  <c r="CH52" i="79"/>
  <c r="C48" i="82"/>
  <c r="I48" i="82"/>
  <c r="C50" i="82"/>
  <c r="C52" i="82"/>
  <c r="I52" i="82"/>
  <c r="C53" i="82"/>
  <c r="I53" i="82"/>
  <c r="C54" i="82"/>
  <c r="I54" i="82"/>
  <c r="C55" i="82"/>
  <c r="I55" i="82"/>
  <c r="C59" i="82"/>
  <c r="I59" i="82"/>
  <c r="C60" i="82"/>
  <c r="I60" i="82"/>
  <c r="C63" i="82"/>
  <c r="I63" i="82"/>
  <c r="C64" i="82"/>
  <c r="I64" i="82"/>
  <c r="C66" i="82"/>
  <c r="I66" i="82"/>
  <c r="C67" i="82"/>
  <c r="I67" i="82"/>
  <c r="S37" i="79"/>
  <c r="AY116" i="79"/>
  <c r="CE114" i="79"/>
  <c r="AM114" i="79"/>
  <c r="E116" i="79"/>
  <c r="E117" i="79"/>
  <c r="AM43" i="79"/>
  <c r="O128" i="79"/>
  <c r="M130" i="79"/>
  <c r="O130" i="79"/>
  <c r="AR106" i="79"/>
  <c r="AN111" i="79"/>
  <c r="AN117" i="79"/>
  <c r="S60" i="79"/>
  <c r="AH117" i="79"/>
  <c r="O43" i="79"/>
  <c r="AQ100" i="79"/>
  <c r="Y65" i="79"/>
  <c r="CE60" i="79"/>
  <c r="S65" i="79"/>
  <c r="AX28" i="79"/>
  <c r="CH28" i="79"/>
  <c r="AX30" i="79"/>
  <c r="CH30" i="79"/>
  <c r="C26" i="82"/>
  <c r="I26" i="82"/>
  <c r="AX39" i="79"/>
  <c r="CH39" i="79"/>
  <c r="C35" i="82"/>
  <c r="I35" i="82"/>
  <c r="AX41" i="79"/>
  <c r="CH41" i="79"/>
  <c r="C37" i="82"/>
  <c r="I37" i="82"/>
  <c r="AX51" i="79"/>
  <c r="CH51" i="79"/>
  <c r="C47" i="82"/>
  <c r="I47" i="82"/>
  <c r="AM19" i="79"/>
  <c r="O55" i="79"/>
  <c r="AX55" i="79"/>
  <c r="P117" i="79"/>
  <c r="Y114" i="79"/>
  <c r="CE40" i="79"/>
  <c r="AM12" i="79"/>
  <c r="CE27" i="79"/>
  <c r="CE37" i="79"/>
  <c r="AM60" i="79"/>
  <c r="G12" i="79"/>
  <c r="O60" i="79"/>
  <c r="G53" i="79"/>
  <c r="CE106" i="79"/>
  <c r="CE55" i="79"/>
  <c r="AW130" i="79"/>
  <c r="O40" i="79"/>
  <c r="X103" i="79"/>
  <c r="S50" i="79"/>
  <c r="AX50" i="79"/>
  <c r="S27" i="79"/>
  <c r="AR12" i="79"/>
  <c r="AM27" i="79"/>
  <c r="CE15" i="79"/>
  <c r="CE43" i="79"/>
  <c r="C71" i="82"/>
  <c r="I71" i="82"/>
  <c r="C73" i="82"/>
  <c r="I73" i="82"/>
  <c r="AX93" i="79"/>
  <c r="CH93" i="79"/>
  <c r="C89" i="82"/>
  <c r="I89" i="82"/>
  <c r="AX108" i="79"/>
  <c r="CH108" i="79"/>
  <c r="C104" i="82"/>
  <c r="I104" i="82"/>
  <c r="AX109" i="79"/>
  <c r="CH109" i="79"/>
  <c r="C105" i="82"/>
  <c r="I105" i="82"/>
  <c r="AX110" i="79"/>
  <c r="CH110" i="79"/>
  <c r="C106" i="82"/>
  <c r="I106" i="82"/>
  <c r="AX115" i="79"/>
  <c r="CH115" i="79"/>
  <c r="AX119" i="79"/>
  <c r="CH119" i="79"/>
  <c r="C115" i="82"/>
  <c r="I115" i="82"/>
  <c r="AX126" i="79"/>
  <c r="CH126" i="79"/>
  <c r="C122" i="82"/>
  <c r="I122" i="82"/>
  <c r="CE128" i="79"/>
  <c r="G91" i="79"/>
  <c r="I14" i="82"/>
  <c r="AX34" i="79"/>
  <c r="CH34" i="79"/>
  <c r="C30" i="82"/>
  <c r="I30" i="82"/>
  <c r="AX36" i="79"/>
  <c r="CH36" i="79"/>
  <c r="AW128" i="79"/>
  <c r="Y128" i="79"/>
  <c r="AX128" i="79"/>
  <c r="CH128" i="79"/>
  <c r="C124" i="82"/>
  <c r="I124" i="82"/>
  <c r="K111" i="79"/>
  <c r="K117" i="79"/>
  <c r="I117" i="79"/>
  <c r="CE19" i="79"/>
  <c r="BW100" i="79"/>
  <c r="G106" i="79"/>
  <c r="O15" i="79"/>
  <c r="CE92" i="79"/>
  <c r="C12" i="82"/>
  <c r="I12" i="82"/>
  <c r="AR43" i="79"/>
  <c r="AX43" i="79"/>
  <c r="AW40" i="79"/>
  <c r="AW53" i="79"/>
  <c r="G15" i="79"/>
  <c r="G14" i="79"/>
  <c r="T130" i="79"/>
  <c r="Y130" i="79"/>
  <c r="O35" i="79"/>
  <c r="AI100" i="79"/>
  <c r="AI103" i="79"/>
  <c r="AI118" i="79"/>
  <c r="AI120" i="79"/>
  <c r="AI131" i="79"/>
  <c r="AA117" i="79"/>
  <c r="AR53" i="79"/>
  <c r="D100" i="79"/>
  <c r="Y14" i="79"/>
  <c r="K103" i="79"/>
  <c r="AR111" i="79"/>
  <c r="AY103" i="79"/>
  <c r="C57" i="82"/>
  <c r="I57" i="82"/>
  <c r="Y53" i="79"/>
  <c r="BW103" i="79"/>
  <c r="AX21" i="79"/>
  <c r="CH21" i="79"/>
  <c r="C17" i="82"/>
  <c r="I17" i="82"/>
  <c r="AX102" i="79"/>
  <c r="CH102" i="79"/>
  <c r="C98" i="82"/>
  <c r="I98" i="82"/>
  <c r="BX117" i="79"/>
  <c r="C72" i="82"/>
  <c r="I72" i="82"/>
  <c r="AU117" i="79"/>
  <c r="C68" i="82"/>
  <c r="I68" i="82"/>
  <c r="AR130" i="79"/>
  <c r="Y116" i="79"/>
  <c r="O106" i="79"/>
  <c r="AX106" i="79"/>
  <c r="J117" i="79"/>
  <c r="G130" i="79"/>
  <c r="Y35" i="79"/>
  <c r="AR40" i="79"/>
  <c r="AX40" i="79"/>
  <c r="AP100" i="79"/>
  <c r="AO103" i="79"/>
  <c r="CE81" i="79"/>
  <c r="S116" i="79"/>
  <c r="G35" i="79"/>
  <c r="S15" i="79"/>
  <c r="AX15" i="79"/>
  <c r="CE35" i="79"/>
  <c r="CE88" i="79"/>
  <c r="AM88" i="79"/>
  <c r="AX88" i="79"/>
  <c r="S111" i="79"/>
  <c r="AR14" i="79"/>
  <c r="S53" i="79"/>
  <c r="F127" i="82"/>
  <c r="Q103" i="79"/>
  <c r="Q100" i="79"/>
  <c r="S14" i="79"/>
  <c r="P103" i="79"/>
  <c r="AX19" i="79"/>
  <c r="E103" i="79"/>
  <c r="Z103" i="79"/>
  <c r="AN103" i="79"/>
  <c r="AX35" i="79"/>
  <c r="CH55" i="79"/>
  <c r="C51" i="82"/>
  <c r="I51" i="82"/>
  <c r="AN100" i="79"/>
  <c r="S29" i="79"/>
  <c r="AX29" i="79"/>
  <c r="CH29" i="79"/>
  <c r="AX31" i="79"/>
  <c r="CH31" i="79"/>
  <c r="AX32" i="79"/>
  <c r="CH32" i="79"/>
  <c r="AX33" i="79"/>
  <c r="CH33" i="79"/>
  <c r="CH27" i="79"/>
  <c r="C23" i="82"/>
  <c r="I23" i="82"/>
  <c r="AX60" i="79"/>
  <c r="AP117" i="79"/>
  <c r="BC100" i="79"/>
  <c r="X100" i="79"/>
  <c r="AY117" i="79"/>
  <c r="AU103" i="79"/>
  <c r="AU118" i="79"/>
  <c r="AU120" i="79"/>
  <c r="AU131" i="79"/>
  <c r="AX90" i="79"/>
  <c r="CH90" i="79"/>
  <c r="C86" i="82"/>
  <c r="I86" i="82"/>
  <c r="BH117" i="79"/>
  <c r="D116" i="79"/>
  <c r="AX49" i="79"/>
  <c r="AX22" i="79"/>
  <c r="CH22" i="79"/>
  <c r="C18" i="82"/>
  <c r="I18" i="82"/>
  <c r="AX24" i="79"/>
  <c r="CH24" i="79"/>
  <c r="C20" i="82"/>
  <c r="I20" i="82"/>
  <c r="AX25" i="79"/>
  <c r="CH25" i="79"/>
  <c r="C21" i="82"/>
  <c r="I21" i="82"/>
  <c r="AX26" i="79"/>
  <c r="CH26" i="79"/>
  <c r="C22" i="82"/>
  <c r="I22" i="82"/>
  <c r="C29" i="82"/>
  <c r="I29" i="82"/>
  <c r="C13" i="82"/>
  <c r="I13" i="82"/>
  <c r="C19" i="82"/>
  <c r="I19" i="82"/>
  <c r="C70" i="82"/>
  <c r="I70" i="82"/>
  <c r="C74" i="82"/>
  <c r="I74" i="82"/>
  <c r="C76" i="82"/>
  <c r="I76" i="82"/>
  <c r="C78" i="82"/>
  <c r="I78" i="82"/>
  <c r="C27" i="82"/>
  <c r="I27" i="82"/>
  <c r="C28" i="82"/>
  <c r="I28" i="82"/>
  <c r="AX38" i="79"/>
  <c r="CH38" i="79"/>
  <c r="I34" i="82"/>
  <c r="AX42" i="79"/>
  <c r="CH42" i="79"/>
  <c r="C38" i="82"/>
  <c r="I38" i="82"/>
  <c r="AX13" i="79"/>
  <c r="CH13" i="79"/>
  <c r="C9" i="82"/>
  <c r="I9" i="82"/>
  <c r="CH12" i="79"/>
  <c r="C8" i="82"/>
  <c r="I8" i="82"/>
  <c r="I80" i="82"/>
  <c r="C81" i="82"/>
  <c r="I81" i="82"/>
  <c r="CH43" i="79"/>
  <c r="C39" i="82"/>
  <c r="I39" i="82"/>
  <c r="CH37" i="79"/>
  <c r="C33" i="82"/>
  <c r="I33" i="82"/>
  <c r="CH35" i="79"/>
  <c r="C31" i="82"/>
  <c r="I31" i="82"/>
  <c r="C32" i="82"/>
  <c r="I32" i="82"/>
  <c r="C24" i="82"/>
  <c r="I24" i="82"/>
  <c r="I50" i="82"/>
  <c r="AN118" i="79"/>
  <c r="AN120" i="79"/>
  <c r="AN131" i="79"/>
  <c r="D117" i="79"/>
  <c r="CH40" i="79"/>
  <c r="C36" i="82"/>
  <c r="I36" i="82"/>
  <c r="CH113" i="79"/>
  <c r="C109" i="82"/>
  <c r="I109" i="82"/>
  <c r="BB117" i="79"/>
  <c r="BB100" i="79"/>
  <c r="C25" i="82"/>
  <c r="I25" i="82"/>
  <c r="CH125" i="79"/>
  <c r="C121" i="82"/>
  <c r="I121" i="82"/>
  <c r="CE14" i="79"/>
  <c r="CA100" i="79"/>
  <c r="CA103" i="79"/>
  <c r="BT103" i="79"/>
  <c r="BT100" i="79"/>
  <c r="BE100" i="79"/>
  <c r="BE103" i="79"/>
  <c r="BE118" i="79"/>
  <c r="J103" i="79"/>
  <c r="J118" i="79"/>
  <c r="J120" i="79"/>
  <c r="J131" i="79"/>
  <c r="BF100" i="79"/>
  <c r="CE111" i="79"/>
  <c r="O111" i="79"/>
  <c r="H117" i="79"/>
  <c r="AF100" i="79"/>
  <c r="AF103" i="79"/>
  <c r="AF118" i="79"/>
  <c r="AF120" i="79"/>
  <c r="AF131" i="79"/>
  <c r="AM14" i="79"/>
  <c r="AA100" i="79"/>
  <c r="CE91" i="79"/>
  <c r="G116" i="79"/>
  <c r="F103" i="79"/>
  <c r="F118" i="79"/>
  <c r="F120" i="79"/>
  <c r="F131" i="79"/>
  <c r="BP117" i="79"/>
  <c r="BJ117" i="79"/>
  <c r="CG117" i="79"/>
  <c r="L100" i="79"/>
  <c r="AR116" i="79"/>
  <c r="BQ117" i="79"/>
  <c r="AR117" i="79"/>
  <c r="N103" i="79"/>
  <c r="AO118" i="79"/>
  <c r="AO120" i="79"/>
  <c r="AO131" i="79"/>
  <c r="K100" i="79"/>
  <c r="AB103" i="79"/>
  <c r="J100" i="79"/>
  <c r="AY100" i="79"/>
  <c r="BG100" i="79"/>
  <c r="AV100" i="79"/>
  <c r="BU117" i="79"/>
  <c r="G117" i="79"/>
  <c r="Q118" i="79"/>
  <c r="Q120" i="79"/>
  <c r="Q131" i="79"/>
  <c r="BK100" i="79"/>
  <c r="BV117" i="79"/>
  <c r="P118" i="79"/>
  <c r="P120" i="79"/>
  <c r="P131" i="79"/>
  <c r="C79" i="82"/>
  <c r="I79" i="82"/>
  <c r="CH81" i="79"/>
  <c r="C77" i="82"/>
  <c r="I77" i="82"/>
  <c r="AO100" i="79"/>
  <c r="AR100" i="79"/>
  <c r="I62" i="82"/>
  <c r="CH65" i="79"/>
  <c r="C61" i="82"/>
  <c r="I61" i="82"/>
  <c r="M100" i="79"/>
  <c r="AA103" i="79"/>
  <c r="AA118" i="79"/>
  <c r="AA120" i="79"/>
  <c r="AA131" i="79"/>
  <c r="AX130" i="79"/>
  <c r="CH130" i="79"/>
  <c r="C126" i="82"/>
  <c r="I126" i="82"/>
  <c r="P100" i="79"/>
  <c r="V103" i="79"/>
  <c r="V118" i="79"/>
  <c r="V120" i="79"/>
  <c r="V131" i="79"/>
  <c r="V100" i="79"/>
  <c r="C58" i="82"/>
  <c r="I58" i="82"/>
  <c r="CH60" i="79"/>
  <c r="C56" i="82"/>
  <c r="I56" i="82"/>
  <c r="AB100" i="79"/>
  <c r="T103" i="79"/>
  <c r="T118" i="79"/>
  <c r="T120" i="79"/>
  <c r="T131" i="79"/>
  <c r="T100" i="79"/>
  <c r="CH114" i="79"/>
  <c r="C110" i="82"/>
  <c r="I110" i="82"/>
  <c r="C111" i="82"/>
  <c r="I111" i="82"/>
  <c r="R100" i="79"/>
  <c r="R103" i="79"/>
  <c r="C100" i="79"/>
  <c r="AY118" i="79"/>
  <c r="AY120" i="79"/>
  <c r="AY131" i="79"/>
  <c r="AQ103" i="79"/>
  <c r="AQ118" i="79"/>
  <c r="AQ120" i="79"/>
  <c r="AQ131" i="79"/>
  <c r="Z100" i="79"/>
  <c r="D103" i="79"/>
  <c r="D118" i="79"/>
  <c r="D120" i="79"/>
  <c r="D131" i="79"/>
  <c r="I100" i="79"/>
  <c r="CH20" i="79"/>
  <c r="CH19" i="79"/>
  <c r="C15" i="82"/>
  <c r="I15" i="82"/>
  <c r="AX101" i="79"/>
  <c r="CH101" i="79"/>
  <c r="C97" i="82"/>
  <c r="I97" i="82"/>
  <c r="AX107" i="79"/>
  <c r="CH107" i="79"/>
  <c r="AX122" i="79"/>
  <c r="CH122" i="79"/>
  <c r="C118" i="82"/>
  <c r="I118" i="82"/>
  <c r="AX124" i="79"/>
  <c r="CH124" i="79"/>
  <c r="C120" i="82"/>
  <c r="I120" i="82"/>
  <c r="O27" i="79"/>
  <c r="AX27" i="79"/>
  <c r="M103" i="79"/>
  <c r="C69" i="82"/>
  <c r="I69" i="82"/>
  <c r="CH92" i="79"/>
  <c r="C88" i="82"/>
  <c r="I88" i="82"/>
  <c r="E100" i="79"/>
  <c r="K118" i="79"/>
  <c r="K120" i="79"/>
  <c r="K131" i="79"/>
  <c r="AV117" i="79"/>
  <c r="AV118" i="79"/>
  <c r="AV120" i="79"/>
  <c r="AV131" i="79"/>
  <c r="AX94" i="79"/>
  <c r="CH94" i="79"/>
  <c r="C90" i="82"/>
  <c r="I90" i="82"/>
  <c r="AX127" i="79"/>
  <c r="CH127" i="79"/>
  <c r="C123" i="82"/>
  <c r="I123" i="82"/>
  <c r="O116" i="79"/>
  <c r="BZ117" i="79"/>
  <c r="BT117" i="79"/>
  <c r="BT118" i="79"/>
  <c r="BT120" i="79"/>
  <c r="BT131" i="79"/>
  <c r="BO117" i="79"/>
  <c r="AE117" i="79"/>
  <c r="M117" i="79"/>
  <c r="CC103" i="79"/>
  <c r="CC118" i="79"/>
  <c r="CC120" i="79"/>
  <c r="CC131" i="79"/>
  <c r="AM65" i="79"/>
  <c r="AX65" i="79"/>
  <c r="X117" i="79"/>
  <c r="X118" i="79"/>
  <c r="X120" i="79"/>
  <c r="X131" i="79"/>
  <c r="AL100" i="79"/>
  <c r="AE103" i="79"/>
  <c r="AE118" i="79"/>
  <c r="AE120" i="79"/>
  <c r="AE131" i="79"/>
  <c r="BZ100" i="79"/>
  <c r="BR103" i="79"/>
  <c r="Z117" i="79"/>
  <c r="Z118" i="79"/>
  <c r="Z120" i="79"/>
  <c r="N117" i="79"/>
  <c r="N118" i="79"/>
  <c r="N120" i="79"/>
  <c r="N131" i="79"/>
  <c r="O37" i="79"/>
  <c r="CB103" i="79"/>
  <c r="CB118" i="79"/>
  <c r="CB120" i="79"/>
  <c r="CB131" i="79"/>
  <c r="BV100" i="79"/>
  <c r="BO103" i="79"/>
  <c r="CD103" i="79"/>
  <c r="CD118" i="79"/>
  <c r="CD120" i="79"/>
  <c r="CD131" i="79"/>
  <c r="AM81" i="79"/>
  <c r="AX81" i="79"/>
  <c r="BY117" i="79"/>
  <c r="BW117" i="79"/>
  <c r="BW118" i="79"/>
  <c r="BW120" i="79"/>
  <c r="BW131" i="79"/>
  <c r="BN117" i="79"/>
  <c r="BK117" i="79"/>
  <c r="BG117" i="79"/>
  <c r="AK117" i="79"/>
  <c r="AG117" i="79"/>
  <c r="AD117" i="79"/>
  <c r="R117" i="79"/>
  <c r="S117" i="79"/>
  <c r="Y12" i="79"/>
  <c r="AX12" i="79"/>
  <c r="AM37" i="79"/>
  <c r="BX103" i="79"/>
  <c r="BS100" i="79"/>
  <c r="BC117" i="79"/>
  <c r="BL103" i="79"/>
  <c r="BL118" i="79"/>
  <c r="BL120" i="79"/>
  <c r="BL131" i="79"/>
  <c r="BL100" i="79"/>
  <c r="AB118" i="79"/>
  <c r="AB120" i="79"/>
  <c r="AB131" i="79"/>
  <c r="BC103" i="79"/>
  <c r="BF103" i="79"/>
  <c r="BF118" i="79"/>
  <c r="BF120" i="79"/>
  <c r="BF131" i="79"/>
  <c r="CD100" i="79"/>
  <c r="C103" i="79"/>
  <c r="AP103" i="79"/>
  <c r="AP118" i="79"/>
  <c r="N100" i="79"/>
  <c r="BO100" i="79"/>
  <c r="AM53" i="79"/>
  <c r="L103" i="79"/>
  <c r="L118" i="79"/>
  <c r="L120" i="79"/>
  <c r="L131" i="79"/>
  <c r="AE100" i="79"/>
  <c r="AX91" i="79"/>
  <c r="E118" i="79"/>
  <c r="E120" i="79"/>
  <c r="BX118" i="79"/>
  <c r="BX120" i="79"/>
  <c r="BX131" i="79"/>
  <c r="O53" i="79"/>
  <c r="AZ117" i="79"/>
  <c r="CE116" i="79"/>
  <c r="I103" i="79"/>
  <c r="I118" i="79"/>
  <c r="I120" i="79"/>
  <c r="I131" i="79"/>
  <c r="CA117" i="79"/>
  <c r="CA118" i="79"/>
  <c r="CA120" i="79"/>
  <c r="CA131" i="79"/>
  <c r="AT117" i="79"/>
  <c r="AW116" i="79"/>
  <c r="AM111" i="79"/>
  <c r="AX111" i="79"/>
  <c r="CH111" i="79"/>
  <c r="C107" i="82"/>
  <c r="I107" i="82"/>
  <c r="O14" i="79"/>
  <c r="AX14" i="79"/>
  <c r="BR117" i="79"/>
  <c r="AJ117" i="79"/>
  <c r="AJ118" i="79"/>
  <c r="AJ120" i="79"/>
  <c r="AJ131" i="79"/>
  <c r="AT103" i="79"/>
  <c r="G114" i="79"/>
  <c r="AX114" i="79"/>
  <c r="C49" i="82"/>
  <c r="I49" i="82"/>
  <c r="BB103" i="79"/>
  <c r="BB118" i="79"/>
  <c r="BB120" i="79"/>
  <c r="BB131" i="79"/>
  <c r="AC100" i="79"/>
  <c r="AC103" i="79"/>
  <c r="AC118" i="79"/>
  <c r="AC120" i="79"/>
  <c r="AC131" i="79"/>
  <c r="BR118" i="79"/>
  <c r="BR120" i="79"/>
  <c r="BR131" i="79"/>
  <c r="AX116" i="79"/>
  <c r="CH116" i="79"/>
  <c r="C112" i="82"/>
  <c r="I112" i="82"/>
  <c r="AL103" i="79"/>
  <c r="AL118" i="79"/>
  <c r="AL120" i="79"/>
  <c r="AL131" i="79"/>
  <c r="CB100" i="79"/>
  <c r="BR100" i="79"/>
  <c r="AZ103" i="79"/>
  <c r="AZ100" i="79"/>
  <c r="BK103" i="79"/>
  <c r="BK118" i="79"/>
  <c r="BK120" i="79"/>
  <c r="BK131" i="79"/>
  <c r="BN100" i="79"/>
  <c r="BN103" i="79"/>
  <c r="BN118" i="79"/>
  <c r="BN120" i="79"/>
  <c r="BN131" i="79"/>
  <c r="AX37" i="79"/>
  <c r="BG103" i="79"/>
  <c r="BG118" i="79"/>
  <c r="BG120" i="79"/>
  <c r="BG131" i="79"/>
  <c r="BJ100" i="79"/>
  <c r="BJ103" i="79"/>
  <c r="BJ118" i="79"/>
  <c r="BJ120" i="79"/>
  <c r="BJ131" i="79"/>
  <c r="AT118" i="79"/>
  <c r="O117" i="79"/>
  <c r="BS103" i="79"/>
  <c r="BS118" i="79"/>
  <c r="BS120" i="79"/>
  <c r="BS131" i="79"/>
  <c r="BO118" i="79"/>
  <c r="BO120" i="79"/>
  <c r="BO131" i="79"/>
  <c r="BU100" i="79"/>
  <c r="BU103" i="79"/>
  <c r="BU118" i="79"/>
  <c r="BU120" i="79"/>
  <c r="BU131" i="79"/>
  <c r="AD100" i="79"/>
  <c r="AM117" i="79"/>
  <c r="CH91" i="79"/>
  <c r="C87" i="82"/>
  <c r="I87" i="82"/>
  <c r="AH100" i="79"/>
  <c r="AH103" i="79"/>
  <c r="AH118" i="79"/>
  <c r="AH120" i="79"/>
  <c r="AH131" i="79"/>
  <c r="AW117" i="79"/>
  <c r="BY100" i="79"/>
  <c r="BY103" i="79"/>
  <c r="BY118" i="79"/>
  <c r="BY120" i="79"/>
  <c r="BY131" i="79"/>
  <c r="Y117" i="79"/>
  <c r="BQ103" i="79"/>
  <c r="BQ118" i="79"/>
  <c r="BQ120" i="79"/>
  <c r="BQ131" i="79"/>
  <c r="BQ100" i="79"/>
  <c r="B103" i="79"/>
  <c r="B118" i="79"/>
  <c r="B120" i="79"/>
  <c r="B131" i="79"/>
  <c r="B100" i="79"/>
  <c r="G100" i="79"/>
  <c r="AD103" i="79"/>
  <c r="AD118" i="79"/>
  <c r="AD120" i="79"/>
  <c r="AD131" i="79"/>
  <c r="AS103" i="79"/>
  <c r="AS118" i="79"/>
  <c r="AS120" i="79"/>
  <c r="AS131" i="79"/>
  <c r="AS100" i="79"/>
  <c r="AW100" i="79"/>
  <c r="U100" i="79"/>
  <c r="U103" i="79"/>
  <c r="U118" i="79"/>
  <c r="M118" i="79"/>
  <c r="M120" i="79"/>
  <c r="M131" i="79"/>
  <c r="R118" i="79"/>
  <c r="BZ103" i="79"/>
  <c r="BZ118" i="79"/>
  <c r="BZ120" i="79"/>
  <c r="BZ131" i="79"/>
  <c r="S100" i="79"/>
  <c r="AR103" i="79"/>
  <c r="BH103" i="79"/>
  <c r="BH118" i="79"/>
  <c r="BH120" i="79"/>
  <c r="BH131" i="79"/>
  <c r="BH100" i="79"/>
  <c r="C103" i="82"/>
  <c r="I103" i="82"/>
  <c r="CH106" i="79"/>
  <c r="C102" i="82"/>
  <c r="I102" i="82"/>
  <c r="W100" i="79"/>
  <c r="Y100" i="79"/>
  <c r="S103" i="79"/>
  <c r="AG103" i="79"/>
  <c r="AG118" i="79"/>
  <c r="AG120" i="79"/>
  <c r="AG131" i="79"/>
  <c r="AG100" i="79"/>
  <c r="W103" i="79"/>
  <c r="W118" i="79"/>
  <c r="W120" i="79"/>
  <c r="W131" i="79"/>
  <c r="AK100" i="79"/>
  <c r="AK103" i="79"/>
  <c r="AK118" i="79"/>
  <c r="AK120" i="79"/>
  <c r="AK131" i="79"/>
  <c r="CC100" i="79"/>
  <c r="CE53" i="79"/>
  <c r="BI100" i="79"/>
  <c r="BI103" i="79"/>
  <c r="BI118" i="79"/>
  <c r="BI120" i="79"/>
  <c r="BI131" i="79"/>
  <c r="BV103" i="79"/>
  <c r="BV118" i="79"/>
  <c r="BV120" i="79"/>
  <c r="BV131" i="79"/>
  <c r="BX100" i="79"/>
  <c r="AT120" i="79"/>
  <c r="H103" i="79"/>
  <c r="H100" i="79"/>
  <c r="O100" i="79"/>
  <c r="C118" i="79"/>
  <c r="Z131" i="79"/>
  <c r="AZ118" i="79"/>
  <c r="CE117" i="79"/>
  <c r="AX53" i="79"/>
  <c r="BC118" i="79"/>
  <c r="BC120" i="79"/>
  <c r="BC131" i="79"/>
  <c r="AW103" i="79"/>
  <c r="BM103" i="79"/>
  <c r="BM118" i="79"/>
  <c r="BM120" i="79"/>
  <c r="BM131" i="79"/>
  <c r="BM100" i="79"/>
  <c r="AP120" i="79"/>
  <c r="AR118" i="79"/>
  <c r="E131" i="79"/>
  <c r="AW118" i="79"/>
  <c r="G103" i="79"/>
  <c r="Y103" i="79"/>
  <c r="AM118" i="79"/>
  <c r="BP100" i="79"/>
  <c r="CE100" i="79"/>
  <c r="BP103" i="79"/>
  <c r="BP118" i="79"/>
  <c r="BP120" i="79"/>
  <c r="BP131" i="79"/>
  <c r="Y118" i="79"/>
  <c r="U120" i="79"/>
  <c r="AX117" i="79"/>
  <c r="CH117" i="79"/>
  <c r="C113" i="82"/>
  <c r="I113" i="82"/>
  <c r="AM120" i="79"/>
  <c r="AM103" i="79"/>
  <c r="AM100" i="79"/>
  <c r="AX100" i="79"/>
  <c r="AM131" i="79"/>
  <c r="R120" i="79"/>
  <c r="S118" i="79"/>
  <c r="AP131" i="79"/>
  <c r="AR131" i="79"/>
  <c r="AR120" i="79"/>
  <c r="H118" i="79"/>
  <c r="O103" i="79"/>
  <c r="AT131" i="79"/>
  <c r="AW131" i="79"/>
  <c r="AW120" i="79"/>
  <c r="AZ120" i="79"/>
  <c r="C120" i="79"/>
  <c r="G118" i="79"/>
  <c r="AX103" i="79"/>
  <c r="CE133" i="79"/>
  <c r="U131" i="79"/>
  <c r="Y131" i="79"/>
  <c r="Y120" i="79"/>
  <c r="R131" i="79"/>
  <c r="S131" i="79"/>
  <c r="S120" i="79"/>
  <c r="AZ131" i="79"/>
  <c r="C131" i="79"/>
  <c r="G131" i="79"/>
  <c r="G120" i="79"/>
  <c r="H120" i="79"/>
  <c r="O118" i="79"/>
  <c r="AX118" i="79"/>
  <c r="H131" i="79"/>
  <c r="O131" i="79"/>
  <c r="AX131" i="79"/>
  <c r="O120" i="79"/>
  <c r="AX120" i="79"/>
  <c r="CE103" i="79"/>
  <c r="CH50" i="79"/>
  <c r="C16" i="82"/>
  <c r="I16" i="82"/>
  <c r="BE120" i="79"/>
  <c r="CE118" i="79"/>
  <c r="CG103" i="79"/>
  <c r="CG118" i="79"/>
  <c r="CG120" i="79"/>
  <c r="CG131" i="79"/>
  <c r="CG100" i="79"/>
  <c r="C46" i="82"/>
  <c r="I46" i="82"/>
  <c r="CH49" i="79"/>
  <c r="C45" i="82"/>
  <c r="I45" i="82"/>
  <c r="BE131" i="79"/>
  <c r="CE131" i="79"/>
  <c r="CE120" i="79"/>
  <c r="C43" i="82"/>
  <c r="I43" i="82"/>
  <c r="CH89" i="79"/>
  <c r="CH100" i="79"/>
  <c r="C96" i="82"/>
  <c r="I96" i="82"/>
  <c r="C10" i="82"/>
  <c r="I10" i="82"/>
  <c r="C11" i="82"/>
  <c r="I11" i="82"/>
  <c r="C85" i="82"/>
  <c r="I85" i="82"/>
  <c r="CH88" i="79"/>
  <c r="C84" i="82"/>
  <c r="I84" i="82"/>
  <c r="CH133" i="79"/>
  <c r="C95" i="82"/>
  <c r="I95" i="82"/>
  <c r="CH103" i="79"/>
  <c r="C99" i="82"/>
  <c r="I99" i="82"/>
  <c r="CH118" i="79"/>
  <c r="C114" i="82"/>
  <c r="I114" i="82"/>
  <c r="CH120" i="79"/>
  <c r="C116" i="82"/>
  <c r="I116" i="82"/>
  <c r="CH131" i="79"/>
  <c r="C127" i="82"/>
  <c r="I127" i="82"/>
</calcChain>
</file>

<file path=xl/comments1.xml><?xml version="1.0" encoding="utf-8"?>
<comments xmlns="http://schemas.openxmlformats.org/spreadsheetml/2006/main">
  <authors>
    <author>山元　知</author>
  </authors>
  <commentList>
    <comment ref="C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山元　知:</t>
        </r>
        <r>
          <rPr>
            <sz val="9"/>
            <color indexed="81"/>
            <rFont val="ＭＳ Ｐゴシック"/>
            <family val="3"/>
            <charset val="128"/>
          </rPr>
          <t xml:space="preserve">
日本の数字（567人）×３０００</t>
        </r>
      </text>
    </comment>
  </commentList>
</comments>
</file>

<file path=xl/sharedStrings.xml><?xml version="1.0" encoding="utf-8"?>
<sst xmlns="http://schemas.openxmlformats.org/spreadsheetml/2006/main" count="798" uniqueCount="366">
  <si>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2"/>
  </si>
  <si>
    <t>　　賃借料</t>
    <rPh sb="2" eb="5">
      <t>チンシャクリョウ</t>
    </rPh>
    <phoneticPr fontId="2"/>
  </si>
  <si>
    <t>　　地区会費</t>
    <rPh sb="2" eb="4">
      <t>チク</t>
    </rPh>
    <rPh sb="4" eb="6">
      <t>カイヒ</t>
    </rPh>
    <phoneticPr fontId="2"/>
  </si>
  <si>
    <t>　　他会計への繰入金</t>
    <rPh sb="2" eb="3">
      <t>タ</t>
    </rPh>
    <rPh sb="3" eb="5">
      <t>カイケイ</t>
    </rPh>
    <rPh sb="7" eb="9">
      <t>クリイレ</t>
    </rPh>
    <rPh sb="9" eb="10">
      <t>キン</t>
    </rPh>
    <phoneticPr fontId="2"/>
  </si>
  <si>
    <t>　　事業繰入収益</t>
    <rPh sb="2" eb="4">
      <t>ジギョウ</t>
    </rPh>
    <rPh sb="4" eb="6">
      <t>クリイレ</t>
    </rPh>
    <rPh sb="6" eb="8">
      <t>シュウエキ</t>
    </rPh>
    <phoneticPr fontId="2"/>
  </si>
  <si>
    <t>公益目的事業会計</t>
    <phoneticPr fontId="2"/>
  </si>
  <si>
    <t>法人会計</t>
    <phoneticPr fontId="2"/>
  </si>
  <si>
    <t>　　　　　　　　　　　　　事業名
　　　　　科目名　　　　　　　　　　　　</t>
    <rPh sb="13" eb="15">
      <t>ジギョウ</t>
    </rPh>
    <rPh sb="15" eb="16">
      <t>メイ</t>
    </rPh>
    <rPh sb="24" eb="26">
      <t>カモク</t>
    </rPh>
    <rPh sb="26" eb="27">
      <t>メイ</t>
    </rPh>
    <phoneticPr fontId="2"/>
  </si>
  <si>
    <t>　①固定資産売却益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2"/>
  </si>
  <si>
    <t>　②固定資産受贈益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</si>
  <si>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①固定資産売却損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2"/>
  </si>
  <si>
    <t>　②固定資産除却損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2"/>
  </si>
  <si>
    <t>　（２）「内部取引消去」列の「事業繰入収益」行。</t>
    <rPh sb="5" eb="7">
      <t>ナイブ</t>
    </rPh>
    <rPh sb="7" eb="9">
      <t>トリヒキ</t>
    </rPh>
    <rPh sb="9" eb="11">
      <t>ショウキョ</t>
    </rPh>
    <rPh sb="15" eb="17">
      <t>ジギョウ</t>
    </rPh>
    <rPh sb="17" eb="19">
      <t>クリイレ</t>
    </rPh>
    <rPh sb="19" eb="21">
      <t>シュウエキ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</si>
  <si>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</si>
  <si>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（単位　円）</t>
    <rPh sb="1" eb="3">
      <t>タンイ</t>
    </rPh>
    <rPh sb="4" eb="5">
      <t>エン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</si>
  <si>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</si>
  <si>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 xml:space="preserve"> 1 経常増減の部</t>
    <rPh sb="3" eb="5">
      <t>ケイジョウ</t>
    </rPh>
    <rPh sb="5" eb="7">
      <t>ゾウゲン</t>
    </rPh>
    <rPh sb="8" eb="9">
      <t>ブ</t>
    </rPh>
    <phoneticPr fontId="2"/>
  </si>
  <si>
    <t>（1）経常収益</t>
    <rPh sb="3" eb="5">
      <t>ケイジョウ</t>
    </rPh>
    <rPh sb="5" eb="7">
      <t>シュウエキ</t>
    </rPh>
    <phoneticPr fontId="2"/>
  </si>
  <si>
    <t>　①特定資産運用益</t>
    <rPh sb="2" eb="4">
      <t>トクテイ</t>
    </rPh>
    <rPh sb="4" eb="6">
      <t>シサン</t>
    </rPh>
    <rPh sb="6" eb="9">
      <t>ウンヨウエキ</t>
    </rPh>
    <phoneticPr fontId="2"/>
  </si>
  <si>
    <t>　　特定資産利息</t>
    <rPh sb="2" eb="4">
      <t>トクテイ</t>
    </rPh>
    <rPh sb="4" eb="6">
      <t>シサン</t>
    </rPh>
    <rPh sb="6" eb="8">
      <t>リソク</t>
    </rPh>
    <phoneticPr fontId="2"/>
  </si>
  <si>
    <t>　③受取会費</t>
    <rPh sb="2" eb="4">
      <t>ウケトリ</t>
    </rPh>
    <rPh sb="4" eb="6">
      <t>カイヒ</t>
    </rPh>
    <phoneticPr fontId="2"/>
  </si>
  <si>
    <t>　　正会員会費</t>
    <rPh sb="2" eb="5">
      <t>セイカイイン</t>
    </rPh>
    <rPh sb="5" eb="7">
      <t>カイヒ</t>
    </rPh>
    <phoneticPr fontId="2"/>
  </si>
  <si>
    <t>　④事業収益</t>
    <rPh sb="2" eb="4">
      <t>ジギョウ</t>
    </rPh>
    <rPh sb="4" eb="6">
      <t>シュウエキ</t>
    </rPh>
    <phoneticPr fontId="2"/>
  </si>
  <si>
    <t>　　登録料収益</t>
    <rPh sb="2" eb="4">
      <t>トウロク</t>
    </rPh>
    <rPh sb="4" eb="5">
      <t>リョウ</t>
    </rPh>
    <rPh sb="5" eb="7">
      <t>シュウエキ</t>
    </rPh>
    <phoneticPr fontId="2"/>
  </si>
  <si>
    <t>　　販売収益</t>
    <rPh sb="2" eb="4">
      <t>ハンバイ</t>
    </rPh>
    <rPh sb="4" eb="6">
      <t>シュウエキ</t>
    </rPh>
    <phoneticPr fontId="2"/>
  </si>
  <si>
    <t>　　懇親会費収益</t>
    <rPh sb="2" eb="4">
      <t>コンシン</t>
    </rPh>
    <rPh sb="4" eb="6">
      <t>カイヒ</t>
    </rPh>
    <rPh sb="6" eb="8">
      <t>シュウエキ</t>
    </rPh>
    <phoneticPr fontId="2"/>
  </si>
  <si>
    <t>　　広告料収益</t>
    <rPh sb="2" eb="5">
      <t>コウコクリョウ</t>
    </rPh>
    <rPh sb="5" eb="7">
      <t>シュウエキ</t>
    </rPh>
    <phoneticPr fontId="2"/>
  </si>
  <si>
    <t>　　雑収益</t>
    <rPh sb="2" eb="5">
      <t>ザツシュウエキ</t>
    </rPh>
    <phoneticPr fontId="2"/>
  </si>
  <si>
    <t>　⑤受取補助金等</t>
    <rPh sb="2" eb="4">
      <t>ウケトリ</t>
    </rPh>
    <rPh sb="4" eb="8">
      <t>ホジョキンナド</t>
    </rPh>
    <phoneticPr fontId="2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</si>
  <si>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2"/>
  </si>
  <si>
    <t>　　民間補助金</t>
    <rPh sb="2" eb="4">
      <t>ミンカン</t>
    </rPh>
    <rPh sb="4" eb="7">
      <t>ホジョキン</t>
    </rPh>
    <phoneticPr fontId="2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</si>
  <si>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2"/>
  </si>
  <si>
    <t>　⑥受取負担金</t>
    <rPh sb="2" eb="4">
      <t>ウケトリ</t>
    </rPh>
    <rPh sb="4" eb="7">
      <t>フタンキン</t>
    </rPh>
    <phoneticPr fontId="2"/>
  </si>
  <si>
    <t>　　受取負担金</t>
    <rPh sb="2" eb="4">
      <t>ウケトリ</t>
    </rPh>
    <rPh sb="4" eb="7">
      <t>フタンキン</t>
    </rPh>
    <phoneticPr fontId="2"/>
  </si>
  <si>
    <t>　⑦受取寄付金</t>
    <rPh sb="2" eb="4">
      <t>ウケトリ</t>
    </rPh>
    <rPh sb="4" eb="7">
      <t>キフキン</t>
    </rPh>
    <phoneticPr fontId="2"/>
  </si>
  <si>
    <t>　　受取寄付金</t>
    <rPh sb="2" eb="4">
      <t>ウケトリ</t>
    </rPh>
    <rPh sb="4" eb="7">
      <t>キフキン</t>
    </rPh>
    <phoneticPr fontId="2"/>
  </si>
  <si>
    <t>　⑧雑収益</t>
    <rPh sb="2" eb="5">
      <t>ザツシュウエキ</t>
    </rPh>
    <phoneticPr fontId="2"/>
  </si>
  <si>
    <t>　　受取利息収益</t>
    <rPh sb="2" eb="4">
      <t>ウケトリ</t>
    </rPh>
    <rPh sb="4" eb="6">
      <t>リソク</t>
    </rPh>
    <rPh sb="6" eb="8">
      <t>シュウエキ</t>
    </rPh>
    <phoneticPr fontId="2"/>
  </si>
  <si>
    <t>　　その他雑収益</t>
    <rPh sb="4" eb="5">
      <t>タ</t>
    </rPh>
    <rPh sb="5" eb="8">
      <t>ザツシュウエキ</t>
    </rPh>
    <phoneticPr fontId="2"/>
  </si>
  <si>
    <t>　⑨他会計からの繰入金</t>
    <rPh sb="2" eb="3">
      <t>ホカ</t>
    </rPh>
    <rPh sb="3" eb="5">
      <t>カイケイ</t>
    </rPh>
    <rPh sb="8" eb="11">
      <t>クリイレキン</t>
    </rPh>
    <phoneticPr fontId="2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</si>
  <si>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2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</si>
  <si>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2"/>
  </si>
  <si>
    <t>経常収益計</t>
    <rPh sb="0" eb="2">
      <t>ケイジョウ</t>
    </rPh>
    <rPh sb="2" eb="4">
      <t>シュウエキ</t>
    </rPh>
    <rPh sb="4" eb="5">
      <t>ケイ</t>
    </rPh>
    <phoneticPr fontId="2"/>
  </si>
  <si>
    <t>（2）経常費用</t>
    <rPh sb="3" eb="5">
      <t>ケイジョウ</t>
    </rPh>
    <rPh sb="5" eb="7">
      <t>ヒヨウ</t>
    </rPh>
    <phoneticPr fontId="2"/>
  </si>
  <si>
    <t>　①事業費</t>
    <rPh sb="2" eb="5">
      <t>ジギョウヒ</t>
    </rPh>
    <phoneticPr fontId="2"/>
  </si>
  <si>
    <t>　　事業費</t>
    <rPh sb="2" eb="5">
      <t>ジギョウヒ</t>
    </rPh>
    <phoneticPr fontId="2"/>
  </si>
  <si>
    <t>　　委員会運営費</t>
    <rPh sb="2" eb="5">
      <t>イインカイ</t>
    </rPh>
    <rPh sb="5" eb="7">
      <t>ウンエイ</t>
    </rPh>
    <rPh sb="7" eb="8">
      <t>ヒ</t>
    </rPh>
    <phoneticPr fontId="2"/>
  </si>
  <si>
    <t>　　事業予備費</t>
    <rPh sb="2" eb="4">
      <t>ジギョウ</t>
    </rPh>
    <rPh sb="4" eb="7">
      <t>ヨビヒ</t>
    </rPh>
    <phoneticPr fontId="2"/>
  </si>
  <si>
    <t>　②管理費</t>
    <rPh sb="2" eb="5">
      <t>カンリヒ</t>
    </rPh>
    <phoneticPr fontId="2"/>
  </si>
  <si>
    <t>　　会議費</t>
    <rPh sb="2" eb="5">
      <t>カイギヒ</t>
    </rPh>
    <phoneticPr fontId="2"/>
  </si>
  <si>
    <t>　　給料手当</t>
    <rPh sb="2" eb="4">
      <t>キュウリョウ</t>
    </rPh>
    <rPh sb="4" eb="6">
      <t>テアテ</t>
    </rPh>
    <phoneticPr fontId="2"/>
  </si>
  <si>
    <t>　　臨時雇用賃金</t>
    <rPh sb="2" eb="4">
      <t>リンジ</t>
    </rPh>
    <rPh sb="4" eb="6">
      <t>コヨウ</t>
    </rPh>
    <rPh sb="6" eb="8">
      <t>チンギン</t>
    </rPh>
    <phoneticPr fontId="2"/>
  </si>
  <si>
    <t>　　退職給付手当</t>
    <rPh sb="2" eb="4">
      <t>タイショク</t>
    </rPh>
    <rPh sb="4" eb="6">
      <t>キュウフ</t>
    </rPh>
    <rPh sb="6" eb="8">
      <t>テアテ</t>
    </rPh>
    <phoneticPr fontId="2"/>
  </si>
  <si>
    <t>　　福利厚生費</t>
    <rPh sb="2" eb="4">
      <t>フクリ</t>
    </rPh>
    <rPh sb="4" eb="7">
      <t>コウセイヒ</t>
    </rPh>
    <phoneticPr fontId="2"/>
  </si>
  <si>
    <t>　　旅費交通費</t>
    <rPh sb="2" eb="4">
      <t>リョヒ</t>
    </rPh>
    <rPh sb="4" eb="7">
      <t>コウツウヒ</t>
    </rPh>
    <phoneticPr fontId="2"/>
  </si>
  <si>
    <t>　　通信運搬費</t>
    <rPh sb="2" eb="4">
      <t>ツウシン</t>
    </rPh>
    <rPh sb="4" eb="6">
      <t>ウンパン</t>
    </rPh>
    <rPh sb="6" eb="7">
      <t>ヒ</t>
    </rPh>
    <phoneticPr fontId="2"/>
  </si>
  <si>
    <t>　　減価償却費</t>
    <rPh sb="2" eb="4">
      <t>ゲンカ</t>
    </rPh>
    <rPh sb="4" eb="6">
      <t>ショウキャク</t>
    </rPh>
    <rPh sb="6" eb="7">
      <t>ヒ</t>
    </rPh>
    <phoneticPr fontId="2"/>
  </si>
  <si>
    <t>　　図書・研修費</t>
    <rPh sb="2" eb="4">
      <t>トショ</t>
    </rPh>
    <rPh sb="5" eb="8">
      <t>ケンシュウヒ</t>
    </rPh>
    <phoneticPr fontId="2"/>
  </si>
  <si>
    <t>　　消耗品費</t>
    <rPh sb="2" eb="4">
      <t>ショウモウ</t>
    </rPh>
    <rPh sb="4" eb="5">
      <t>ヒン</t>
    </rPh>
    <rPh sb="5" eb="6">
      <t>ヒ</t>
    </rPh>
    <phoneticPr fontId="2"/>
  </si>
  <si>
    <t>　　リース料</t>
    <rPh sb="5" eb="6">
      <t>リョウ</t>
    </rPh>
    <phoneticPr fontId="2"/>
  </si>
  <si>
    <t>　　修繕費</t>
    <rPh sb="2" eb="5">
      <t>シュウゼンヒ</t>
    </rPh>
    <phoneticPr fontId="2"/>
  </si>
  <si>
    <t>　　印刷製本費</t>
    <rPh sb="2" eb="4">
      <t>インサツ</t>
    </rPh>
    <rPh sb="4" eb="6">
      <t>セイホン</t>
    </rPh>
    <rPh sb="6" eb="7">
      <t>ヒ</t>
    </rPh>
    <phoneticPr fontId="2"/>
  </si>
  <si>
    <t>　　業務委託費</t>
    <rPh sb="2" eb="4">
      <t>ギョウム</t>
    </rPh>
    <rPh sb="4" eb="6">
      <t>イタク</t>
    </rPh>
    <rPh sb="6" eb="7">
      <t>ヒ</t>
    </rPh>
    <phoneticPr fontId="2"/>
  </si>
  <si>
    <t>　　保険料</t>
    <rPh sb="2" eb="4">
      <t>ホケン</t>
    </rPh>
    <rPh sb="4" eb="5">
      <t>リョウ</t>
    </rPh>
    <phoneticPr fontId="2"/>
  </si>
  <si>
    <t>　　租税公課</t>
    <rPh sb="2" eb="4">
      <t>ソゼイ</t>
    </rPh>
    <rPh sb="4" eb="6">
      <t>コウカ</t>
    </rPh>
    <phoneticPr fontId="2"/>
  </si>
  <si>
    <t>　　渉外費</t>
    <rPh sb="2" eb="4">
      <t>ショウガイ</t>
    </rPh>
    <rPh sb="4" eb="5">
      <t>ヒ</t>
    </rPh>
    <phoneticPr fontId="2"/>
  </si>
  <si>
    <t>　　支払手数料</t>
    <rPh sb="2" eb="4">
      <t>シハライ</t>
    </rPh>
    <rPh sb="4" eb="7">
      <t>テスウリョウ</t>
    </rPh>
    <phoneticPr fontId="2"/>
  </si>
  <si>
    <t>　　雑費</t>
    <rPh sb="2" eb="4">
      <t>ザッピ</t>
    </rPh>
    <phoneticPr fontId="2"/>
  </si>
  <si>
    <t>　　管理・運営予備費</t>
    <rPh sb="2" eb="4">
      <t>カンリ</t>
    </rPh>
    <rPh sb="5" eb="7">
      <t>ウンエイ</t>
    </rPh>
    <rPh sb="7" eb="10">
      <t>ヨビヒ</t>
    </rPh>
    <phoneticPr fontId="2"/>
  </si>
  <si>
    <t>　③負担金</t>
    <rPh sb="2" eb="5">
      <t>フタンキン</t>
    </rPh>
    <phoneticPr fontId="2"/>
  </si>
  <si>
    <t>　　加盟団体会費</t>
    <rPh sb="2" eb="4">
      <t>カメイ</t>
    </rPh>
    <rPh sb="4" eb="6">
      <t>ダンタイ</t>
    </rPh>
    <rPh sb="6" eb="8">
      <t>カイヒ</t>
    </rPh>
    <phoneticPr fontId="2"/>
  </si>
  <si>
    <t>　④他会計への繰入金</t>
    <rPh sb="2" eb="3">
      <t>ホカ</t>
    </rPh>
    <rPh sb="3" eb="5">
      <t>カイケイ</t>
    </rPh>
    <rPh sb="7" eb="10">
      <t>クリイレキン</t>
    </rPh>
    <phoneticPr fontId="2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</si>
  <si>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2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</si>
  <si>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</si>
  <si>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</si>
  <si>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2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</si>
  <si>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2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</si>
  <si>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2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</si>
  <si>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2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</si>
  <si>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2"/>
  </si>
  <si>
    <t>（1）経常外収益</t>
    <rPh sb="3" eb="5">
      <t>ケイジョウ</t>
    </rPh>
    <rPh sb="5" eb="6">
      <t>ガイ</t>
    </rPh>
    <rPh sb="6" eb="8">
      <t>シュウエキ</t>
    </rPh>
    <phoneticPr fontId="2"/>
  </si>
  <si>
    <t>　　建物売却益</t>
    <rPh sb="2" eb="4">
      <t>タテモノ</t>
    </rPh>
    <rPh sb="4" eb="7">
      <t>バイキャクエキ</t>
    </rPh>
    <phoneticPr fontId="2"/>
  </si>
  <si>
    <t>　　構築物売却益</t>
    <rPh sb="2" eb="4">
      <t>コウチク</t>
    </rPh>
    <rPh sb="4" eb="5">
      <t>ブツ</t>
    </rPh>
    <rPh sb="5" eb="8">
      <t>バイキャクエキ</t>
    </rPh>
    <phoneticPr fontId="2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</si>
  <si>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2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</si>
  <si>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2"/>
  </si>
  <si>
    <t>（2）経常外費用</t>
    <rPh sb="3" eb="5">
      <t>ケイジョウ</t>
    </rPh>
    <rPh sb="5" eb="6">
      <t>ガイ</t>
    </rPh>
    <rPh sb="6" eb="8">
      <t>ヒヨウ</t>
    </rPh>
    <phoneticPr fontId="2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</si>
  <si>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2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</si>
  <si>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2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</si>
  <si>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2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</si>
  <si>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</si>
  <si>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</si>
  <si>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2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</si>
  <si>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2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</si>
  <si>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2"/>
  </si>
  <si>
    <t>　②基本財産評価益</t>
    <rPh sb="2" eb="4">
      <t>キホン</t>
    </rPh>
    <rPh sb="4" eb="6">
      <t>ザイサン</t>
    </rPh>
    <rPh sb="6" eb="9">
      <t>ヒョウカエキ</t>
    </rPh>
    <phoneticPr fontId="2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</si>
  <si>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2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</si>
  <si>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2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</si>
  <si>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2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</si>
  <si>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2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</si>
  <si>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</si>
  <si>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2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</si>
  <si>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2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</si>
  <si>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2"/>
  </si>
  <si>
    <t>　　特別会員会費</t>
    <rPh sb="2" eb="4">
      <t>トクベツ</t>
    </rPh>
    <rPh sb="4" eb="6">
      <t>カイイン</t>
    </rPh>
    <rPh sb="6" eb="8">
      <t>カイヒ</t>
    </rPh>
    <phoneticPr fontId="2"/>
  </si>
  <si>
    <t>　　国庫補助金</t>
    <rPh sb="2" eb="4">
      <t>コッコ</t>
    </rPh>
    <rPh sb="4" eb="7">
      <t>ホジョキン</t>
    </rPh>
    <phoneticPr fontId="2"/>
  </si>
  <si>
    <t>　　国庫助成金</t>
    <rPh sb="2" eb="4">
      <t>コッコ</t>
    </rPh>
    <rPh sb="4" eb="7">
      <t>ジョセイキン</t>
    </rPh>
    <phoneticPr fontId="2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</si>
  <si>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2"/>
  </si>
  <si>
    <t>　　民間助成金</t>
    <rPh sb="2" eb="4">
      <t>ミンカン</t>
    </rPh>
    <rPh sb="4" eb="7">
      <t>ジョセイキン</t>
    </rPh>
    <phoneticPr fontId="2"/>
  </si>
  <si>
    <t>　　受取募金</t>
    <rPh sb="2" eb="4">
      <t>ウケトリ</t>
    </rPh>
    <rPh sb="4" eb="6">
      <t>ボキン</t>
    </rPh>
    <phoneticPr fontId="2"/>
  </si>
  <si>
    <t>１．Excelシート内の行・列の削除、及び合計欄セルの計算式の編集・削除・数値入力はご遠慮下さい。</t>
    <rPh sb="10" eb="11">
      <t>ナイ</t>
    </rPh>
    <rPh sb="12" eb="13">
      <t>ギョウ</t>
    </rPh>
    <rPh sb="14" eb="15">
      <t>レツ</t>
    </rPh>
    <rPh sb="16" eb="18">
      <t>サクジョ</t>
    </rPh>
    <rPh sb="19" eb="20">
      <t>オヨ</t>
    </rPh>
    <rPh sb="21" eb="23">
      <t>ゴウケイ</t>
    </rPh>
    <rPh sb="23" eb="24">
      <t>ラン</t>
    </rPh>
    <rPh sb="27" eb="30">
      <t>ケイサンシキ</t>
    </rPh>
    <rPh sb="31" eb="33">
      <t>ヘンシュウ</t>
    </rPh>
    <rPh sb="34" eb="36">
      <t>サクジョ</t>
    </rPh>
    <rPh sb="37" eb="39">
      <t>スウチ</t>
    </rPh>
    <rPh sb="39" eb="41">
      <t>ニュウリョク</t>
    </rPh>
    <rPh sb="43" eb="45">
      <t>エンリョ</t>
    </rPh>
    <rPh sb="45" eb="46">
      <t>クダ</t>
    </rPh>
    <phoneticPr fontId="2"/>
  </si>
  <si>
    <t>基本金</t>
    <rPh sb="0" eb="2">
      <t>キホン</t>
    </rPh>
    <rPh sb="2" eb="3">
      <t>キン</t>
    </rPh>
    <phoneticPr fontId="2"/>
  </si>
  <si>
    <t>付加金</t>
    <rPh sb="0" eb="3">
      <t>フカキン</t>
    </rPh>
    <phoneticPr fontId="2"/>
  </si>
  <si>
    <t>俸給</t>
    <rPh sb="0" eb="2">
      <t>ホウキュウ</t>
    </rPh>
    <phoneticPr fontId="2"/>
  </si>
  <si>
    <t>手当</t>
    <rPh sb="0" eb="2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</si>
  <si>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</si>
  <si>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福利費</t>
    <rPh sb="0" eb="2">
      <t>フクリ</t>
    </rPh>
    <rPh sb="2" eb="3">
      <t>ヒ</t>
    </rPh>
    <phoneticPr fontId="2"/>
  </si>
  <si>
    <t>厚生費</t>
    <rPh sb="0" eb="3">
      <t>コウセイヒ</t>
    </rPh>
    <phoneticPr fontId="2"/>
  </si>
  <si>
    <t>電話代</t>
    <rPh sb="0" eb="3">
      <t>デンワダイ</t>
    </rPh>
    <phoneticPr fontId="2"/>
  </si>
  <si>
    <t>運搬代</t>
    <rPh sb="0" eb="3">
      <t>ウンパンダイ</t>
    </rPh>
    <phoneticPr fontId="2"/>
  </si>
  <si>
    <t>その他通信費</t>
    <rPh sb="2" eb="3">
      <t>タ</t>
    </rPh>
    <rPh sb="3" eb="6">
      <t>ツウシンヒ</t>
    </rPh>
    <phoneticPr fontId="2"/>
  </si>
  <si>
    <t>固定資産税</t>
    <rPh sb="0" eb="2">
      <t>コテイ</t>
    </rPh>
    <rPh sb="2" eb="5">
      <t>シサンゼイ</t>
    </rPh>
    <phoneticPr fontId="2"/>
  </si>
  <si>
    <t>その他の租税公課</t>
    <rPh sb="2" eb="3">
      <t>タ</t>
    </rPh>
    <rPh sb="4" eb="6">
      <t>ソゼイ</t>
    </rPh>
    <rPh sb="6" eb="8">
      <t>コウカ</t>
    </rPh>
    <phoneticPr fontId="2"/>
  </si>
  <si>
    <t>　　預り金収益</t>
    <rPh sb="2" eb="3">
      <t>アズカ</t>
    </rPh>
    <rPh sb="4" eb="5">
      <t>キン</t>
    </rPh>
    <rPh sb="5" eb="7">
      <t>シュウエキ</t>
    </rPh>
    <phoneticPr fontId="2"/>
  </si>
  <si>
    <t>消費税負担金</t>
    <rPh sb="0" eb="3">
      <t>ショウヒゼイ</t>
    </rPh>
    <rPh sb="3" eb="6">
      <t>フタンキン</t>
    </rPh>
    <phoneticPr fontId="2"/>
  </si>
  <si>
    <t>外部監査負担金</t>
    <rPh sb="0" eb="2">
      <t>ガイブ</t>
    </rPh>
    <rPh sb="2" eb="4">
      <t>カンサ</t>
    </rPh>
    <rPh sb="4" eb="7">
      <t>フタンキン</t>
    </rPh>
    <phoneticPr fontId="2"/>
  </si>
  <si>
    <t>会計ソフト負担金</t>
    <rPh sb="0" eb="2">
      <t>カイケイ</t>
    </rPh>
    <rPh sb="5" eb="8">
      <t>フタンキン</t>
    </rPh>
    <phoneticPr fontId="2"/>
  </si>
  <si>
    <t>その他繰入金</t>
    <rPh sb="2" eb="3">
      <t>タ</t>
    </rPh>
    <rPh sb="3" eb="6">
      <t>クリイレキン</t>
    </rPh>
    <phoneticPr fontId="2"/>
  </si>
  <si>
    <t>　（１）「法人会計」列の「事業費繰入金」行。</t>
    <rPh sb="5" eb="7">
      <t>ホウジン</t>
    </rPh>
    <rPh sb="7" eb="9">
      <t>カイケイ</t>
    </rPh>
    <rPh sb="10" eb="11">
      <t>レツ</t>
    </rPh>
    <rPh sb="13" eb="16">
      <t>ジギョウヒ</t>
    </rPh>
    <rPh sb="16" eb="19">
      <t>クリイレキン</t>
    </rPh>
    <rPh sb="20" eb="21">
      <t>ギョウ</t>
    </rPh>
    <phoneticPr fontId="2"/>
  </si>
  <si>
    <t>　　（最終的に本会と統合して、法人全体の予算書を作成する際に不都合が生じます）</t>
    <phoneticPr fontId="2"/>
  </si>
  <si>
    <t>　　光熱水料</t>
    <rPh sb="2" eb="4">
      <t>コウネツ</t>
    </rPh>
    <rPh sb="4" eb="5">
      <t>ミズ</t>
    </rPh>
    <rPh sb="5" eb="6">
      <t>リョウ</t>
    </rPh>
    <phoneticPr fontId="2"/>
  </si>
  <si>
    <t>公１</t>
    <rPh sb="0" eb="1">
      <t>コウ</t>
    </rPh>
    <phoneticPr fontId="2"/>
  </si>
  <si>
    <t>小計</t>
    <rPh sb="0" eb="2">
      <t>ショウケイ</t>
    </rPh>
    <phoneticPr fontId="2"/>
  </si>
  <si>
    <t>公２</t>
    <rPh sb="0" eb="1">
      <t>コウ</t>
    </rPh>
    <phoneticPr fontId="2"/>
  </si>
  <si>
    <t>公３</t>
    <rPh sb="0" eb="1">
      <t>コウ</t>
    </rPh>
    <phoneticPr fontId="2"/>
  </si>
  <si>
    <t>公４</t>
    <rPh sb="0" eb="1">
      <t>コウ</t>
    </rPh>
    <phoneticPr fontId="2"/>
  </si>
  <si>
    <t>公５</t>
    <rPh sb="0" eb="1">
      <t>コウ</t>
    </rPh>
    <phoneticPr fontId="2"/>
  </si>
  <si>
    <t>公６</t>
    <rPh sb="0" eb="1">
      <t>コウ</t>
    </rPh>
    <phoneticPr fontId="2"/>
  </si>
  <si>
    <t>公７</t>
    <rPh sb="0" eb="1">
      <t>コウ</t>
    </rPh>
    <phoneticPr fontId="2"/>
  </si>
  <si>
    <t>中計</t>
    <rPh sb="0" eb="2">
      <t>チュウケイ</t>
    </rPh>
    <phoneticPr fontId="2"/>
  </si>
  <si>
    <t>中計</t>
    <rPh sb="0" eb="1">
      <t>チュウ</t>
    </rPh>
    <phoneticPr fontId="2"/>
  </si>
  <si>
    <t>その他の事業会計</t>
    <phoneticPr fontId="2"/>
  </si>
  <si>
    <t>科　　　　目　　　　名</t>
    <rPh sb="10" eb="11">
      <t>メイ</t>
    </rPh>
    <phoneticPr fontId="2"/>
  </si>
  <si>
    <t>増　　減</t>
    <rPh sb="0" eb="1">
      <t>ゾウ</t>
    </rPh>
    <rPh sb="3" eb="4">
      <t>ゲン</t>
    </rPh>
    <phoneticPr fontId="2"/>
  </si>
  <si>
    <t>備　　考</t>
    <rPh sb="0" eb="1">
      <t>ソナエ</t>
    </rPh>
    <rPh sb="3" eb="4">
      <t>コウ</t>
    </rPh>
    <phoneticPr fontId="2"/>
  </si>
  <si>
    <t>Ⅰ一般正味財産増減の部</t>
    <rPh sb="1" eb="3">
      <t>イッパン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</si>
  <si>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 xml:space="preserve"> 1 経常増減の部</t>
    <rPh sb="3" eb="5">
      <t>ケイジョウ</t>
    </rPh>
    <rPh sb="5" eb="7">
      <t>ゾウゲン</t>
    </rPh>
    <rPh sb="8" eb="9">
      <t>ブ</t>
    </rPh>
    <phoneticPr fontId="5"/>
  </si>
  <si>
    <t>（1）経常収益</t>
    <rPh sb="3" eb="5">
      <t>ケイジョウ</t>
    </rPh>
    <rPh sb="5" eb="7">
      <t>シュウエキ</t>
    </rPh>
    <phoneticPr fontId="5"/>
  </si>
  <si>
    <t>　①特定資産運用益</t>
    <rPh sb="2" eb="4">
      <t>トクテイ</t>
    </rPh>
    <rPh sb="4" eb="6">
      <t>シサン</t>
    </rPh>
    <rPh sb="6" eb="9">
      <t>ウンヨウエキ</t>
    </rPh>
    <phoneticPr fontId="5"/>
  </si>
  <si>
    <t>　　特定資産利息</t>
    <rPh sb="2" eb="4">
      <t>トクテイ</t>
    </rPh>
    <rPh sb="4" eb="6">
      <t>シサン</t>
    </rPh>
    <rPh sb="6" eb="8">
      <t>リソク</t>
    </rPh>
    <phoneticPr fontId="5"/>
  </si>
  <si>
    <t>(</t>
  </si>
  <si>
    <t>)</t>
  </si>
  <si>
    <t>　③受取会費</t>
    <rPh sb="2" eb="4">
      <t>ウケトリ</t>
    </rPh>
    <rPh sb="4" eb="6">
      <t>カイヒ</t>
    </rPh>
    <phoneticPr fontId="5"/>
  </si>
  <si>
    <t>　　正会員会費</t>
    <rPh sb="2" eb="5">
      <t>セイカイイン</t>
    </rPh>
    <rPh sb="5" eb="7">
      <t>カイヒ</t>
    </rPh>
    <phoneticPr fontId="5"/>
  </si>
  <si>
    <t>基本金</t>
    <rPh sb="0" eb="2">
      <t>キホン</t>
    </rPh>
    <rPh sb="2" eb="3">
      <t>キン</t>
    </rPh>
    <phoneticPr fontId="5"/>
  </si>
  <si>
    <t>　　特別会員会費</t>
    <rPh sb="2" eb="4">
      <t>トクベツ</t>
    </rPh>
    <rPh sb="4" eb="6">
      <t>カイイン</t>
    </rPh>
    <rPh sb="6" eb="8">
      <t>カイヒ</t>
    </rPh>
    <phoneticPr fontId="5"/>
  </si>
  <si>
    <t>　④事業収益</t>
    <rPh sb="2" eb="4">
      <t>ジギョウ</t>
    </rPh>
    <rPh sb="4" eb="6">
      <t>シュウエキ</t>
    </rPh>
    <phoneticPr fontId="5"/>
  </si>
  <si>
    <t>　　事業繰入収益</t>
    <rPh sb="2" eb="4">
      <t>ジギョウ</t>
    </rPh>
    <rPh sb="4" eb="6">
      <t>クリイレ</t>
    </rPh>
    <rPh sb="6" eb="8">
      <t>シュウエキ</t>
    </rPh>
    <phoneticPr fontId="5"/>
  </si>
  <si>
    <t>　　登録料収益</t>
    <rPh sb="2" eb="4">
      <t>トウロク</t>
    </rPh>
    <rPh sb="4" eb="5">
      <t>リョウ</t>
    </rPh>
    <rPh sb="5" eb="7">
      <t>シュウエキ</t>
    </rPh>
    <phoneticPr fontId="5"/>
  </si>
  <si>
    <t>　　懇親会収益</t>
    <rPh sb="2" eb="5">
      <t>コンシンカイ</t>
    </rPh>
    <rPh sb="5" eb="7">
      <t>シュウエキ</t>
    </rPh>
    <phoneticPr fontId="5"/>
  </si>
  <si>
    <t>　　広告料収益</t>
    <rPh sb="2" eb="5">
      <t>コウコクリョウ</t>
    </rPh>
    <rPh sb="5" eb="7">
      <t>シュウエキ</t>
    </rPh>
    <phoneticPr fontId="5"/>
  </si>
  <si>
    <t>　　販売収益</t>
    <rPh sb="2" eb="4">
      <t>ハンバイ</t>
    </rPh>
    <rPh sb="4" eb="6">
      <t>シュウエキ</t>
    </rPh>
    <phoneticPr fontId="5"/>
  </si>
  <si>
    <t>　　預り金収益</t>
    <rPh sb="2" eb="3">
      <t>アズ</t>
    </rPh>
    <rPh sb="4" eb="5">
      <t>キン</t>
    </rPh>
    <rPh sb="5" eb="7">
      <t>シュウエキ</t>
    </rPh>
    <phoneticPr fontId="5"/>
  </si>
  <si>
    <t>　　雑収益</t>
    <rPh sb="2" eb="5">
      <t>ザツシュウエキ</t>
    </rPh>
    <phoneticPr fontId="5"/>
  </si>
  <si>
    <t>　⑤受取補助金等</t>
    <rPh sb="2" eb="4">
      <t>ウケトリ</t>
    </rPh>
    <rPh sb="4" eb="8">
      <t>ホジョキンナド</t>
    </rPh>
    <phoneticPr fontId="5"/>
  </si>
  <si>
    <t>　　国庫補助金</t>
    <rPh sb="2" eb="4">
      <t>コッコ</t>
    </rPh>
    <rPh sb="4" eb="7">
      <t>ホジョキン</t>
    </rPh>
    <phoneticPr fontId="5"/>
  </si>
  <si>
    <t>　　地方公共団体補助金</t>
    <rPh sb="2" eb="4">
      <t>チホウ</t>
    </rPh>
    <rPh sb="4" eb="6">
      <t>コウキョウ</t>
    </rPh>
    <rPh sb="6" eb="8">
      <t>ダンタイ</t>
    </rPh>
    <rPh sb="8" eb="11">
      <t>ホジョキン</t>
    </rPh>
    <phoneticPr fontId="5"/>
  </si>
  <si>
    <t>　　民間補助金</t>
    <rPh sb="2" eb="4">
      <t>ミンカン</t>
    </rPh>
    <rPh sb="4" eb="7">
      <t>ホジョキン</t>
    </rPh>
    <phoneticPr fontId="5"/>
  </si>
  <si>
    <t>　　補助金等交付業務受託金</t>
    <rPh sb="2" eb="4">
      <t>ホジョ</t>
    </rPh>
    <rPh sb="4" eb="5">
      <t>キン</t>
    </rPh>
    <rPh sb="5" eb="6">
      <t>トウ</t>
    </rPh>
    <rPh sb="6" eb="8">
      <t>コウフ</t>
    </rPh>
    <rPh sb="8" eb="10">
      <t>ギョウム</t>
    </rPh>
    <rPh sb="10" eb="12">
      <t>ジュタク</t>
    </rPh>
    <rPh sb="12" eb="13">
      <t>キン</t>
    </rPh>
    <phoneticPr fontId="5"/>
  </si>
  <si>
    <t>　　国庫助成金</t>
    <rPh sb="2" eb="4">
      <t>コッコ</t>
    </rPh>
    <rPh sb="4" eb="7">
      <t>ジョセイキン</t>
    </rPh>
    <phoneticPr fontId="5"/>
  </si>
  <si>
    <t>　　地方公共団体助成金</t>
    <rPh sb="2" eb="4">
      <t>チホウ</t>
    </rPh>
    <rPh sb="4" eb="6">
      <t>コウキョウ</t>
    </rPh>
    <rPh sb="6" eb="8">
      <t>ダンタイ</t>
    </rPh>
    <rPh sb="8" eb="11">
      <t>ジョセイキン</t>
    </rPh>
    <phoneticPr fontId="5"/>
  </si>
  <si>
    <t>　　民間助成金</t>
    <rPh sb="2" eb="4">
      <t>ミンカン</t>
    </rPh>
    <rPh sb="4" eb="7">
      <t>ジョセイキン</t>
    </rPh>
    <phoneticPr fontId="5"/>
  </si>
  <si>
    <t>　⑥受取負担金</t>
    <rPh sb="2" eb="4">
      <t>ウケトリ</t>
    </rPh>
    <rPh sb="4" eb="7">
      <t>フタンキン</t>
    </rPh>
    <phoneticPr fontId="5"/>
  </si>
  <si>
    <t>　　受取負担金</t>
    <rPh sb="2" eb="4">
      <t>ウケトリ</t>
    </rPh>
    <phoneticPr fontId="2"/>
  </si>
  <si>
    <t>　⑦受取寄付金</t>
    <rPh sb="2" eb="4">
      <t>ウケトリ</t>
    </rPh>
    <rPh sb="4" eb="7">
      <t>キフキン</t>
    </rPh>
    <phoneticPr fontId="5"/>
  </si>
  <si>
    <t>　　受取寄付金</t>
    <rPh sb="2" eb="4">
      <t>ウケトリ</t>
    </rPh>
    <rPh sb="4" eb="7">
      <t>キフキン</t>
    </rPh>
    <phoneticPr fontId="5"/>
  </si>
  <si>
    <t>　　受取募金</t>
    <rPh sb="2" eb="4">
      <t>ウケトリ</t>
    </rPh>
    <rPh sb="4" eb="6">
      <t>ボキン</t>
    </rPh>
    <phoneticPr fontId="5"/>
  </si>
  <si>
    <t>　⑧雑収益</t>
    <rPh sb="2" eb="5">
      <t>ザツシュウエキ</t>
    </rPh>
    <phoneticPr fontId="5"/>
  </si>
  <si>
    <t>　　受取利息収益</t>
    <rPh sb="2" eb="4">
      <t>ウケトリ</t>
    </rPh>
    <rPh sb="4" eb="6">
      <t>リソク</t>
    </rPh>
    <rPh sb="6" eb="8">
      <t>シュウエキ</t>
    </rPh>
    <phoneticPr fontId="5"/>
  </si>
  <si>
    <t>　　その他雑収益</t>
    <rPh sb="4" eb="5">
      <t>タ</t>
    </rPh>
    <rPh sb="5" eb="8">
      <t>ザツシュウエキ</t>
    </rPh>
    <phoneticPr fontId="5"/>
  </si>
  <si>
    <t>　⑨他会計からの繰入金</t>
    <rPh sb="2" eb="3">
      <t>ホカ</t>
    </rPh>
    <rPh sb="3" eb="5">
      <t>カイケイ</t>
    </rPh>
    <rPh sb="8" eb="11">
      <t>クリイレキン</t>
    </rPh>
    <phoneticPr fontId="5"/>
  </si>
  <si>
    <t>　　日本ＪＣ本体会計からの繰入金</t>
    <rPh sb="2" eb="4">
      <t>ニホン</t>
    </rPh>
    <rPh sb="6" eb="8">
      <t>ホンタイ</t>
    </rPh>
    <rPh sb="8" eb="10">
      <t>カイケイ</t>
    </rPh>
    <rPh sb="13" eb="15">
      <t>クリイレ</t>
    </rPh>
    <rPh sb="15" eb="16">
      <t>キン</t>
    </rPh>
    <phoneticPr fontId="5"/>
  </si>
  <si>
    <t>　　地区・ﾌﾞﾛｯｸ協議会からの繰入金</t>
    <rPh sb="2" eb="4">
      <t>チク</t>
    </rPh>
    <rPh sb="10" eb="13">
      <t>キョウギカイ</t>
    </rPh>
    <rPh sb="16" eb="18">
      <t>クリイレ</t>
    </rPh>
    <rPh sb="18" eb="19">
      <t>キン</t>
    </rPh>
    <phoneticPr fontId="5"/>
  </si>
  <si>
    <t>　　他会計からの繰入金</t>
    <rPh sb="2" eb="3">
      <t>タ</t>
    </rPh>
    <rPh sb="3" eb="5">
      <t>カイケイ</t>
    </rPh>
    <rPh sb="8" eb="10">
      <t>クリイレ</t>
    </rPh>
    <rPh sb="10" eb="11">
      <t>キン</t>
    </rPh>
    <phoneticPr fontId="5"/>
  </si>
  <si>
    <t>経常収益計</t>
    <rPh sb="0" eb="2">
      <t>ケイジョウ</t>
    </rPh>
    <rPh sb="2" eb="4">
      <t>シュウエキ</t>
    </rPh>
    <rPh sb="4" eb="5">
      <t>ケイ</t>
    </rPh>
    <phoneticPr fontId="5"/>
  </si>
  <si>
    <t>（2）経常費用</t>
    <rPh sb="3" eb="5">
      <t>ケイジョウ</t>
    </rPh>
    <rPh sb="5" eb="7">
      <t>ヒヨウ</t>
    </rPh>
    <phoneticPr fontId="5"/>
  </si>
  <si>
    <t>　①事業費</t>
    <rPh sb="2" eb="5">
      <t>ジギョウヒ</t>
    </rPh>
    <phoneticPr fontId="5"/>
  </si>
  <si>
    <t>　　事業費</t>
    <rPh sb="2" eb="5">
      <t>ジギョウヒ</t>
    </rPh>
    <phoneticPr fontId="5"/>
  </si>
  <si>
    <t>　　委員会運営費</t>
    <rPh sb="2" eb="5">
      <t>イインカイ</t>
    </rPh>
    <rPh sb="5" eb="7">
      <t>ウンエイ</t>
    </rPh>
    <rPh sb="7" eb="8">
      <t>ヒ</t>
    </rPh>
    <phoneticPr fontId="5"/>
  </si>
  <si>
    <t>　　事業予備費</t>
    <rPh sb="2" eb="4">
      <t>ジギョウ</t>
    </rPh>
    <rPh sb="4" eb="7">
      <t>ヨビヒ</t>
    </rPh>
    <phoneticPr fontId="5"/>
  </si>
  <si>
    <t>　②管理費</t>
    <rPh sb="2" eb="5">
      <t>カンリヒ</t>
    </rPh>
    <phoneticPr fontId="5"/>
  </si>
  <si>
    <t>　　会議費</t>
    <rPh sb="2" eb="5">
      <t>カイギヒ</t>
    </rPh>
    <phoneticPr fontId="5"/>
  </si>
  <si>
    <t>　　給料手当</t>
    <rPh sb="2" eb="4">
      <t>キュウリョウ</t>
    </rPh>
    <rPh sb="4" eb="6">
      <t>テアテ</t>
    </rPh>
    <phoneticPr fontId="5"/>
  </si>
  <si>
    <t>俸給</t>
    <rPh sb="0" eb="2">
      <t>ホウキュウ</t>
    </rPh>
    <phoneticPr fontId="5"/>
  </si>
  <si>
    <t>手当</t>
    <rPh sb="0" eb="2">
      <t>テアテ</t>
    </rPh>
    <phoneticPr fontId="5"/>
  </si>
  <si>
    <t>　　臨時雇用賃金</t>
    <rPh sb="2" eb="4">
      <t>リンジ</t>
    </rPh>
    <rPh sb="4" eb="6">
      <t>コヨウ</t>
    </rPh>
    <rPh sb="6" eb="8">
      <t>チンギン</t>
    </rPh>
    <phoneticPr fontId="5"/>
  </si>
  <si>
    <t>　　退職給付手当</t>
    <rPh sb="2" eb="4">
      <t>タイショク</t>
    </rPh>
    <rPh sb="4" eb="6">
      <t>キュウフ</t>
    </rPh>
    <rPh sb="6" eb="8">
      <t>テアテ</t>
    </rPh>
    <phoneticPr fontId="5"/>
  </si>
  <si>
    <t>　　福利厚生費</t>
    <rPh sb="2" eb="4">
      <t>フクリ</t>
    </rPh>
    <rPh sb="4" eb="7">
      <t>コウセイヒ</t>
    </rPh>
    <phoneticPr fontId="5"/>
  </si>
  <si>
    <t>法定福利費</t>
    <rPh sb="0" eb="2">
      <t>ホウテイ</t>
    </rPh>
    <rPh sb="2" eb="4">
      <t>フクリ</t>
    </rPh>
    <rPh sb="4" eb="5">
      <t>ヒ</t>
    </rPh>
    <phoneticPr fontId="5"/>
  </si>
  <si>
    <t>福利費</t>
    <rPh sb="0" eb="2">
      <t>フクリ</t>
    </rPh>
    <rPh sb="2" eb="3">
      <t>ヒ</t>
    </rPh>
    <phoneticPr fontId="5"/>
  </si>
  <si>
    <t>厚生費</t>
    <rPh sb="0" eb="3">
      <t>コウセイヒ</t>
    </rPh>
    <phoneticPr fontId="5"/>
  </si>
  <si>
    <t>　　旅費交通費</t>
    <rPh sb="2" eb="4">
      <t>リョヒ</t>
    </rPh>
    <rPh sb="4" eb="7">
      <t>コウツウヒ</t>
    </rPh>
    <phoneticPr fontId="5"/>
  </si>
  <si>
    <t>　　通信運搬費</t>
    <rPh sb="2" eb="4">
      <t>ツウシン</t>
    </rPh>
    <rPh sb="4" eb="6">
      <t>ウンパン</t>
    </rPh>
    <rPh sb="6" eb="7">
      <t>ヒ</t>
    </rPh>
    <phoneticPr fontId="5"/>
  </si>
  <si>
    <t>電話代</t>
    <rPh sb="0" eb="3">
      <t>デンワダイ</t>
    </rPh>
    <phoneticPr fontId="5"/>
  </si>
  <si>
    <t>運搬代</t>
    <rPh sb="0" eb="2">
      <t>ウンパン</t>
    </rPh>
    <rPh sb="2" eb="3">
      <t>ダイ</t>
    </rPh>
    <phoneticPr fontId="5"/>
  </si>
  <si>
    <t>その他通信費</t>
    <rPh sb="2" eb="3">
      <t>タ</t>
    </rPh>
    <rPh sb="3" eb="6">
      <t>ツウシンヒ</t>
    </rPh>
    <phoneticPr fontId="5"/>
  </si>
  <si>
    <t>　　減価償却費</t>
    <rPh sb="2" eb="4">
      <t>ゲンカ</t>
    </rPh>
    <rPh sb="4" eb="6">
      <t>ショウキャク</t>
    </rPh>
    <rPh sb="6" eb="7">
      <t>ヒ</t>
    </rPh>
    <phoneticPr fontId="5"/>
  </si>
  <si>
    <t>　　図書・研修費</t>
    <rPh sb="2" eb="4">
      <t>トショ</t>
    </rPh>
    <rPh sb="5" eb="8">
      <t>ケンシュウヒ</t>
    </rPh>
    <phoneticPr fontId="5"/>
  </si>
  <si>
    <t>　　消耗品費</t>
    <rPh sb="2" eb="4">
      <t>ショウモウ</t>
    </rPh>
    <rPh sb="4" eb="5">
      <t>ヒン</t>
    </rPh>
    <rPh sb="5" eb="6">
      <t>ヒ</t>
    </rPh>
    <phoneticPr fontId="5"/>
  </si>
  <si>
    <t>　　リース料</t>
    <rPh sb="5" eb="6">
      <t>リョウ</t>
    </rPh>
    <phoneticPr fontId="5"/>
  </si>
  <si>
    <t>　　賃借料</t>
    <rPh sb="2" eb="4">
      <t>チンシャク</t>
    </rPh>
    <rPh sb="4" eb="5">
      <t>リョウ</t>
    </rPh>
    <phoneticPr fontId="5"/>
  </si>
  <si>
    <t>　　修繕費</t>
    <rPh sb="2" eb="5">
      <t>シュウゼンヒ</t>
    </rPh>
    <phoneticPr fontId="5"/>
  </si>
  <si>
    <t>　　印刷製本費</t>
    <rPh sb="2" eb="4">
      <t>インサツ</t>
    </rPh>
    <rPh sb="4" eb="6">
      <t>セイホン</t>
    </rPh>
    <rPh sb="6" eb="7">
      <t>ヒ</t>
    </rPh>
    <phoneticPr fontId="5"/>
  </si>
  <si>
    <t>　　業務委託費</t>
    <rPh sb="2" eb="4">
      <t>ギョウム</t>
    </rPh>
    <rPh sb="4" eb="6">
      <t>イタク</t>
    </rPh>
    <rPh sb="6" eb="7">
      <t>ヒ</t>
    </rPh>
    <phoneticPr fontId="5"/>
  </si>
  <si>
    <t>　　保険料</t>
    <rPh sb="2" eb="4">
      <t>ホケン</t>
    </rPh>
    <rPh sb="4" eb="5">
      <t>リョウ</t>
    </rPh>
    <phoneticPr fontId="5"/>
  </si>
  <si>
    <t>　　租税公課</t>
    <rPh sb="2" eb="4">
      <t>ソゼイ</t>
    </rPh>
    <rPh sb="4" eb="6">
      <t>コウカ</t>
    </rPh>
    <phoneticPr fontId="5"/>
  </si>
  <si>
    <t>固定資産税</t>
    <rPh sb="0" eb="2">
      <t>コテイ</t>
    </rPh>
    <rPh sb="2" eb="5">
      <t>シサンゼイ</t>
    </rPh>
    <phoneticPr fontId="5"/>
  </si>
  <si>
    <t>その他の租税公課</t>
    <rPh sb="2" eb="3">
      <t>タ</t>
    </rPh>
    <rPh sb="4" eb="6">
      <t>ソゼイ</t>
    </rPh>
    <rPh sb="6" eb="8">
      <t>コウカ</t>
    </rPh>
    <phoneticPr fontId="5"/>
  </si>
  <si>
    <t>　　渉外費</t>
    <rPh sb="2" eb="4">
      <t>ショウガイ</t>
    </rPh>
    <rPh sb="4" eb="5">
      <t>ヒ</t>
    </rPh>
    <phoneticPr fontId="5"/>
  </si>
  <si>
    <t>　　支払手数料</t>
    <rPh sb="2" eb="4">
      <t>シハライ</t>
    </rPh>
    <rPh sb="4" eb="7">
      <t>テスウリョウ</t>
    </rPh>
    <phoneticPr fontId="5"/>
  </si>
  <si>
    <t>　　雑費</t>
    <rPh sb="2" eb="4">
      <t>ザッピ</t>
    </rPh>
    <phoneticPr fontId="5"/>
  </si>
  <si>
    <t>　　管理・運営予備費</t>
    <rPh sb="2" eb="4">
      <t>カンリ</t>
    </rPh>
    <rPh sb="5" eb="7">
      <t>ウンエイ</t>
    </rPh>
    <rPh sb="7" eb="10">
      <t>ヨビヒ</t>
    </rPh>
    <phoneticPr fontId="5"/>
  </si>
  <si>
    <t>　③負担金</t>
    <rPh sb="2" eb="5">
      <t>フタンキン</t>
    </rPh>
    <phoneticPr fontId="5"/>
  </si>
  <si>
    <t>　　加盟団体会費</t>
    <rPh sb="2" eb="4">
      <t>カメイ</t>
    </rPh>
    <rPh sb="4" eb="6">
      <t>ダンタイ</t>
    </rPh>
    <rPh sb="6" eb="8">
      <t>カイヒ</t>
    </rPh>
    <phoneticPr fontId="5"/>
  </si>
  <si>
    <t>　　地区会費</t>
    <rPh sb="2" eb="4">
      <t>チク</t>
    </rPh>
    <rPh sb="4" eb="6">
      <t>カイヒ</t>
    </rPh>
    <phoneticPr fontId="5"/>
  </si>
  <si>
    <t>　④他会計への繰入金</t>
    <rPh sb="2" eb="3">
      <t>ホカ</t>
    </rPh>
    <rPh sb="3" eb="5">
      <t>カイケイ</t>
    </rPh>
    <rPh sb="7" eb="10">
      <t>クリイレキン</t>
    </rPh>
    <phoneticPr fontId="5"/>
  </si>
  <si>
    <t>　　日本ＪＣ本体会計への繰入金</t>
    <rPh sb="2" eb="4">
      <t>ニホン</t>
    </rPh>
    <rPh sb="6" eb="8">
      <t>ホンタイ</t>
    </rPh>
    <rPh sb="8" eb="10">
      <t>カイケイ</t>
    </rPh>
    <rPh sb="12" eb="14">
      <t>クリイレ</t>
    </rPh>
    <rPh sb="14" eb="15">
      <t>キン</t>
    </rPh>
    <phoneticPr fontId="5"/>
  </si>
  <si>
    <t>消費税負担金</t>
    <rPh sb="0" eb="3">
      <t>ショウヒゼイ</t>
    </rPh>
    <rPh sb="3" eb="6">
      <t>フタンキン</t>
    </rPh>
    <phoneticPr fontId="5"/>
  </si>
  <si>
    <t>外部監査負担金</t>
    <rPh sb="0" eb="2">
      <t>ガイブ</t>
    </rPh>
    <rPh sb="2" eb="4">
      <t>カンサ</t>
    </rPh>
    <rPh sb="4" eb="7">
      <t>フタンキン</t>
    </rPh>
    <phoneticPr fontId="5"/>
  </si>
  <si>
    <t>会計ｿﾌﾄ負担金</t>
    <rPh sb="0" eb="2">
      <t>カイケイ</t>
    </rPh>
    <rPh sb="5" eb="8">
      <t>フタンキン</t>
    </rPh>
    <phoneticPr fontId="5"/>
  </si>
  <si>
    <t>その他繰入金</t>
    <rPh sb="2" eb="3">
      <t>タ</t>
    </rPh>
    <rPh sb="3" eb="6">
      <t>クリイレキン</t>
    </rPh>
    <phoneticPr fontId="5"/>
  </si>
  <si>
    <t>　　地区・ﾌﾞﾛｯｸ協議会への繰入金</t>
    <rPh sb="2" eb="4">
      <t>チク</t>
    </rPh>
    <rPh sb="9" eb="14">
      <t>キョウギカイヘノ</t>
    </rPh>
    <rPh sb="14" eb="17">
      <t>クリイレキン</t>
    </rPh>
    <phoneticPr fontId="5"/>
  </si>
  <si>
    <t>　　他会計への繰入金</t>
    <rPh sb="2" eb="3">
      <t>ホカ</t>
    </rPh>
    <rPh sb="3" eb="5">
      <t>カイケイ</t>
    </rPh>
    <rPh sb="6" eb="9">
      <t>クリイレキン</t>
    </rPh>
    <phoneticPr fontId="5"/>
  </si>
  <si>
    <t>経常費用計</t>
    <rPh sb="0" eb="2">
      <t>ケイジョウ</t>
    </rPh>
    <rPh sb="2" eb="4">
      <t>ヒヨウ</t>
    </rPh>
    <rPh sb="4" eb="5">
      <t>ケイ</t>
    </rPh>
    <phoneticPr fontId="5"/>
  </si>
  <si>
    <t>評価損益等調整前当期経常増減額</t>
    <rPh sb="0" eb="2">
      <t>ヒョウカ</t>
    </rPh>
    <rPh sb="2" eb="4">
      <t>ソンエキ</t>
    </rPh>
    <rPh sb="4" eb="5">
      <t>トウ</t>
    </rPh>
    <rPh sb="5" eb="8">
      <t>チョウセイマエ</t>
    </rPh>
    <rPh sb="8" eb="10">
      <t>トウキ</t>
    </rPh>
    <rPh sb="10" eb="12">
      <t>ケイジョウ</t>
    </rPh>
    <rPh sb="12" eb="15">
      <t>ゾウゲンガク</t>
    </rPh>
    <phoneticPr fontId="5"/>
  </si>
  <si>
    <t>特定資産評価損益等</t>
    <rPh sb="0" eb="2">
      <t>トクテイ</t>
    </rPh>
    <rPh sb="2" eb="4">
      <t>シサン</t>
    </rPh>
    <rPh sb="4" eb="6">
      <t>ヒョウカ</t>
    </rPh>
    <rPh sb="6" eb="8">
      <t>ソンエキ</t>
    </rPh>
    <rPh sb="8" eb="9">
      <t>トウ</t>
    </rPh>
    <phoneticPr fontId="5"/>
  </si>
  <si>
    <t>評価損益等計</t>
    <rPh sb="0" eb="2">
      <t>ヒョウカ</t>
    </rPh>
    <rPh sb="2" eb="4">
      <t>ソンエキ</t>
    </rPh>
    <rPh sb="4" eb="5">
      <t>トウ</t>
    </rPh>
    <rPh sb="5" eb="6">
      <t>ケイ</t>
    </rPh>
    <phoneticPr fontId="5"/>
  </si>
  <si>
    <t>当期経常増減額</t>
    <rPh sb="0" eb="2">
      <t>トウキ</t>
    </rPh>
    <rPh sb="2" eb="4">
      <t>ケイジョウ</t>
    </rPh>
    <rPh sb="4" eb="6">
      <t>ゾウゲン</t>
    </rPh>
    <rPh sb="6" eb="7">
      <t>ガク</t>
    </rPh>
    <phoneticPr fontId="5"/>
  </si>
  <si>
    <t xml:space="preserve"> 2 経常外増減の部</t>
    <rPh sb="3" eb="5">
      <t>ケイジョウ</t>
    </rPh>
    <rPh sb="5" eb="6">
      <t>ガイ</t>
    </rPh>
    <rPh sb="6" eb="8">
      <t>ゾウゲン</t>
    </rPh>
    <rPh sb="9" eb="10">
      <t>ブ</t>
    </rPh>
    <phoneticPr fontId="5"/>
  </si>
  <si>
    <t>（1）経常外収益</t>
    <rPh sb="3" eb="5">
      <t>ケイジョウ</t>
    </rPh>
    <rPh sb="5" eb="6">
      <t>ガイ</t>
    </rPh>
    <rPh sb="6" eb="8">
      <t>シュウエキ</t>
    </rPh>
    <phoneticPr fontId="5"/>
  </si>
  <si>
    <t>　②固定資産売却益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5"/>
  </si>
  <si>
    <t>　　建物売却益</t>
    <rPh sb="2" eb="4">
      <t>タテモノ</t>
    </rPh>
    <rPh sb="4" eb="7">
      <t>バイキャクエキ</t>
    </rPh>
    <phoneticPr fontId="5"/>
  </si>
  <si>
    <t>　　構築物売却益</t>
    <rPh sb="2" eb="4">
      <t>コウチク</t>
    </rPh>
    <rPh sb="4" eb="5">
      <t>ブツ</t>
    </rPh>
    <rPh sb="5" eb="8">
      <t>バイキャクエキ</t>
    </rPh>
    <phoneticPr fontId="5"/>
  </si>
  <si>
    <t>　　什器備品売却益</t>
    <rPh sb="2" eb="4">
      <t>ジュウキ</t>
    </rPh>
    <rPh sb="4" eb="6">
      <t>ビヒン</t>
    </rPh>
    <rPh sb="6" eb="8">
      <t>バイキャク</t>
    </rPh>
    <rPh sb="8" eb="9">
      <t>エキ</t>
    </rPh>
    <phoneticPr fontId="5"/>
  </si>
  <si>
    <t>　③固定資産受贈益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</si>
  <si>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経常外収益計</t>
    <rPh sb="0" eb="2">
      <t>ケイジョウ</t>
    </rPh>
    <rPh sb="2" eb="3">
      <t>ガイ</t>
    </rPh>
    <rPh sb="3" eb="5">
      <t>シュウエキ</t>
    </rPh>
    <rPh sb="5" eb="6">
      <t>ケイ</t>
    </rPh>
    <phoneticPr fontId="5"/>
  </si>
  <si>
    <t>（2）経常外費用</t>
    <rPh sb="3" eb="5">
      <t>ケイジョウ</t>
    </rPh>
    <rPh sb="5" eb="6">
      <t>ガイ</t>
    </rPh>
    <rPh sb="6" eb="8">
      <t>ヒヨウ</t>
    </rPh>
    <phoneticPr fontId="5"/>
  </si>
  <si>
    <t>　②固定資産売却損</t>
    <rPh sb="2" eb="4">
      <t>コテイ</t>
    </rPh>
    <rPh sb="4" eb="6">
      <t>シサン</t>
    </rPh>
    <rPh sb="6" eb="8">
      <t>バイキャク</t>
    </rPh>
    <rPh sb="8" eb="9">
      <t>ゾン</t>
    </rPh>
    <phoneticPr fontId="5"/>
  </si>
  <si>
    <t>　③固定資産除却損</t>
    <rPh sb="2" eb="4">
      <t>コテイ</t>
    </rPh>
    <rPh sb="4" eb="6">
      <t>シサン</t>
    </rPh>
    <rPh sb="6" eb="7">
      <t>ジョ</t>
    </rPh>
    <rPh sb="7" eb="8">
      <t>キャク</t>
    </rPh>
    <rPh sb="8" eb="9">
      <t>ソン</t>
    </rPh>
    <phoneticPr fontId="5"/>
  </si>
  <si>
    <t>　　什器備品除却損</t>
    <rPh sb="2" eb="4">
      <t>ジュウキ</t>
    </rPh>
    <rPh sb="4" eb="6">
      <t>ビヒン</t>
    </rPh>
    <rPh sb="6" eb="7">
      <t>ジョ</t>
    </rPh>
    <rPh sb="7" eb="8">
      <t>キャク</t>
    </rPh>
    <rPh sb="8" eb="9">
      <t>ソン</t>
    </rPh>
    <phoneticPr fontId="5"/>
  </si>
  <si>
    <t>経常外費用計</t>
    <rPh sb="0" eb="2">
      <t>ケイジョウ</t>
    </rPh>
    <rPh sb="2" eb="3">
      <t>ガイ</t>
    </rPh>
    <rPh sb="3" eb="5">
      <t>ヒヨウ</t>
    </rPh>
    <rPh sb="5" eb="6">
      <t>ケイ</t>
    </rPh>
    <phoneticPr fontId="5"/>
  </si>
  <si>
    <t>当期経常外増減額</t>
    <rPh sb="0" eb="2">
      <t>トウキ</t>
    </rPh>
    <rPh sb="2" eb="4">
      <t>ケイジョウ</t>
    </rPh>
    <rPh sb="4" eb="5">
      <t>ガイ</t>
    </rPh>
    <rPh sb="5" eb="7">
      <t>ゾウゲン</t>
    </rPh>
    <rPh sb="7" eb="8">
      <t>ガク</t>
    </rPh>
    <phoneticPr fontId="5"/>
  </si>
  <si>
    <t>当期一般正味財産増減額</t>
    <rPh sb="0" eb="2">
      <t>トウキ</t>
    </rPh>
    <rPh sb="2" eb="4">
      <t>イッパン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</si>
  <si>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一般正味財産期首残高</t>
    <rPh sb="0" eb="2">
      <t>イッパン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</si>
  <si>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一般正味財産期末残高</t>
    <rPh sb="0" eb="2">
      <t>イッパン</t>
    </rPh>
    <rPh sb="2" eb="4">
      <t>ショウミ</t>
    </rPh>
    <rPh sb="4" eb="6">
      <t>ザイサン</t>
    </rPh>
    <rPh sb="6" eb="7">
      <t>キ</t>
    </rPh>
    <rPh sb="7" eb="8">
      <t>マツ</t>
    </rPh>
    <rPh sb="8" eb="10">
      <t>ザンダカ</t>
    </rPh>
    <phoneticPr fontId="5"/>
  </si>
  <si>
    <t>Ⅱ指定正味財産増減の部</t>
    <rPh sb="1" eb="3">
      <t>シテイ</t>
    </rPh>
    <rPh sb="3" eb="5">
      <t>ショウミ</t>
    </rPh>
    <rPh sb="5" eb="7">
      <t>ザイサン</t>
    </rPh>
    <rPh sb="7" eb="9">
      <t>ゾウゲン</t>
    </rPh>
    <rPh sb="10" eb="11">
      <t>ブ</t>
    </rPh>
    <phoneticPr fontId="5"/>
  </si>
  <si>
    <t>　①固定資産受贈益</t>
    <rPh sb="2" eb="4">
      <t>コテイ</t>
    </rPh>
    <rPh sb="4" eb="6">
      <t>シサン</t>
    </rPh>
    <rPh sb="6" eb="8">
      <t>ジュゾウ</t>
    </rPh>
    <rPh sb="8" eb="9">
      <t>エキ</t>
    </rPh>
    <phoneticPr fontId="5"/>
  </si>
  <si>
    <t>　②基本財産評価益</t>
    <rPh sb="2" eb="4">
      <t>キホン</t>
    </rPh>
    <rPh sb="4" eb="6">
      <t>ザイサン</t>
    </rPh>
    <rPh sb="6" eb="9">
      <t>ヒョウカエキ</t>
    </rPh>
    <phoneticPr fontId="5"/>
  </si>
  <si>
    <t>　③特定資産評価益</t>
    <rPh sb="2" eb="4">
      <t>トクテイ</t>
    </rPh>
    <rPh sb="4" eb="6">
      <t>シサン</t>
    </rPh>
    <rPh sb="6" eb="8">
      <t>ヒョウカ</t>
    </rPh>
    <rPh sb="8" eb="9">
      <t>エキ</t>
    </rPh>
    <phoneticPr fontId="5"/>
  </si>
  <si>
    <t>　④基本財産評価損</t>
    <rPh sb="2" eb="4">
      <t>キホン</t>
    </rPh>
    <rPh sb="4" eb="6">
      <t>ザイサン</t>
    </rPh>
    <rPh sb="6" eb="8">
      <t>ヒョウカ</t>
    </rPh>
    <rPh sb="8" eb="9">
      <t>ソン</t>
    </rPh>
    <phoneticPr fontId="5"/>
  </si>
  <si>
    <t>　⑤特定資産評価損</t>
    <rPh sb="2" eb="4">
      <t>トクテイ</t>
    </rPh>
    <rPh sb="4" eb="6">
      <t>シサン</t>
    </rPh>
    <rPh sb="6" eb="8">
      <t>ヒョウカ</t>
    </rPh>
    <rPh sb="8" eb="9">
      <t>ソン</t>
    </rPh>
    <phoneticPr fontId="5"/>
  </si>
  <si>
    <t>　⑥一般正味財産への振替額</t>
    <rPh sb="2" eb="4">
      <t>イッパン</t>
    </rPh>
    <rPh sb="4" eb="6">
      <t>ショウミ</t>
    </rPh>
    <rPh sb="6" eb="8">
      <t>ザイサン</t>
    </rPh>
    <rPh sb="10" eb="12">
      <t>フリカ</t>
    </rPh>
    <rPh sb="12" eb="13">
      <t>ガク</t>
    </rPh>
    <phoneticPr fontId="5"/>
  </si>
  <si>
    <t>当期指定正味財産増減額</t>
    <rPh sb="0" eb="2">
      <t>トウキ</t>
    </rPh>
    <rPh sb="2" eb="4">
      <t>シテイ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5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</si>
  <si>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10">
      <t>ザンダカ</t>
    </rPh>
    <phoneticPr fontId="5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</si>
  <si>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10">
      <t>ザンダカ</t>
    </rPh>
    <phoneticPr fontId="5"/>
  </si>
  <si>
    <t>Ⅲ正味財産期末残高</t>
    <rPh sb="1" eb="3">
      <t>ショウミ</t>
    </rPh>
    <rPh sb="3" eb="5">
      <t>ザイサン</t>
    </rPh>
    <rPh sb="5" eb="7">
      <t>キマツ</t>
    </rPh>
    <rPh sb="7" eb="9">
      <t>ザンダカ</t>
    </rPh>
    <phoneticPr fontId="5"/>
  </si>
  <si>
    <t>　　光熱水料</t>
    <rPh sb="2" eb="4">
      <t>コウネツ</t>
    </rPh>
    <rPh sb="4" eb="5">
      <t>スイ</t>
    </rPh>
    <rPh sb="5" eb="6">
      <t>リョウ</t>
    </rPh>
    <phoneticPr fontId="5"/>
  </si>
  <si>
    <t>　　　　（１）正味財産予算書内訳表　　　※必須作成</t>
    <rPh sb="7" eb="9">
      <t>ショウミ</t>
    </rPh>
    <rPh sb="9" eb="11">
      <t>ザイサン</t>
    </rPh>
    <rPh sb="11" eb="14">
      <t>ヨサンショ</t>
    </rPh>
    <rPh sb="14" eb="17">
      <t>ウチワケヒョウ</t>
    </rPh>
    <rPh sb="21" eb="23">
      <t>ヒッス</t>
    </rPh>
    <rPh sb="23" eb="25">
      <t>サクセイ</t>
    </rPh>
    <phoneticPr fontId="2"/>
  </si>
  <si>
    <t>　　　　（２）正味財産予算書　　　　　　　 ※任意作成</t>
    <rPh sb="7" eb="9">
      <t>ショウミ</t>
    </rPh>
    <rPh sb="9" eb="11">
      <t>ザイサン</t>
    </rPh>
    <rPh sb="11" eb="14">
      <t>ヨサンショ</t>
    </rPh>
    <rPh sb="23" eb="25">
      <t>ニンイ</t>
    </rPh>
    <rPh sb="25" eb="27">
      <t>サクセイ</t>
    </rPh>
    <phoneticPr fontId="2"/>
  </si>
  <si>
    <t>　　作成する順番としては、最初に「（１）正味財産予算書内訳表」を作成して頂きます。</t>
    <rPh sb="2" eb="4">
      <t>サクセイ</t>
    </rPh>
    <rPh sb="6" eb="8">
      <t>ジュンバン</t>
    </rPh>
    <rPh sb="13" eb="15">
      <t>サイショ</t>
    </rPh>
    <rPh sb="20" eb="22">
      <t>ショウミ</t>
    </rPh>
    <rPh sb="22" eb="24">
      <t>ザイサン</t>
    </rPh>
    <rPh sb="24" eb="27">
      <t>ヨサンショ</t>
    </rPh>
    <rPh sb="27" eb="29">
      <t>ウチワケ</t>
    </rPh>
    <rPh sb="29" eb="30">
      <t>ヒョウ</t>
    </rPh>
    <rPh sb="32" eb="34">
      <t>サクセイ</t>
    </rPh>
    <rPh sb="36" eb="37">
      <t>イタダ</t>
    </rPh>
    <phoneticPr fontId="2"/>
  </si>
  <si>
    <t>　　「（２）正味財産予算書」には、その結果が自動で転記されますので、諸会議等の審議時にご利用頂く際には、年初予算欄等を</t>
    <rPh sb="6" eb="8">
      <t>ショウミ</t>
    </rPh>
    <rPh sb="8" eb="10">
      <t>ザイサン</t>
    </rPh>
    <rPh sb="10" eb="13">
      <t>ヨサンショ</t>
    </rPh>
    <rPh sb="19" eb="21">
      <t>ケッカ</t>
    </rPh>
    <rPh sb="22" eb="24">
      <t>ジドウ</t>
    </rPh>
    <rPh sb="25" eb="27">
      <t>テンキ</t>
    </rPh>
    <rPh sb="34" eb="37">
      <t>ショカイギ</t>
    </rPh>
    <rPh sb="37" eb="38">
      <t>トウ</t>
    </rPh>
    <rPh sb="39" eb="41">
      <t>シンギ</t>
    </rPh>
    <rPh sb="41" eb="42">
      <t>ジ</t>
    </rPh>
    <rPh sb="44" eb="46">
      <t>リヨウ</t>
    </rPh>
    <rPh sb="46" eb="47">
      <t>イタダ</t>
    </rPh>
    <rPh sb="48" eb="49">
      <t>サイ</t>
    </rPh>
    <rPh sb="52" eb="54">
      <t>ネンショ</t>
    </rPh>
    <rPh sb="54" eb="56">
      <t>ヨサン</t>
    </rPh>
    <rPh sb="56" eb="57">
      <t>ラン</t>
    </rPh>
    <rPh sb="57" eb="58">
      <t>ナド</t>
    </rPh>
    <phoneticPr fontId="2"/>
  </si>
  <si>
    <t>　　ご記載の上、ご利用下さい。</t>
    <rPh sb="3" eb="5">
      <t>キサイ</t>
    </rPh>
    <rPh sb="6" eb="7">
      <t>ウエ</t>
    </rPh>
    <rPh sb="9" eb="11">
      <t>リヨウ</t>
    </rPh>
    <rPh sb="11" eb="12">
      <t>クダ</t>
    </rPh>
    <phoneticPr fontId="2"/>
  </si>
  <si>
    <t>　　これを必須作成とし、「（２）正味財産予算書」については、諸会議等の審議時にご利用される場合に作成頂く為、任意作成として</t>
    <rPh sb="5" eb="7">
      <t>ヒッス</t>
    </rPh>
    <rPh sb="7" eb="9">
      <t>サクセイ</t>
    </rPh>
    <rPh sb="16" eb="18">
      <t>ショウミ</t>
    </rPh>
    <rPh sb="18" eb="20">
      <t>ザイサン</t>
    </rPh>
    <rPh sb="20" eb="23">
      <t>ヨサンショ</t>
    </rPh>
    <rPh sb="45" eb="47">
      <t>バアイ</t>
    </rPh>
    <rPh sb="48" eb="50">
      <t>サクセイ</t>
    </rPh>
    <rPh sb="50" eb="51">
      <t>イタダ</t>
    </rPh>
    <rPh sb="52" eb="53">
      <t>タメ</t>
    </rPh>
    <rPh sb="54" eb="56">
      <t>ニンイ</t>
    </rPh>
    <rPh sb="56" eb="58">
      <t>サクセイ</t>
    </rPh>
    <phoneticPr fontId="2"/>
  </si>
  <si>
    <t>　　おります。</t>
    <phoneticPr fontId="2"/>
  </si>
  <si>
    <t>２．様式は以下の２種類がございます。</t>
    <rPh sb="2" eb="4">
      <t>ヨウシキ</t>
    </rPh>
    <rPh sb="5" eb="7">
      <t>イカ</t>
    </rPh>
    <rPh sb="9" eb="11">
      <t>シュルイ</t>
    </rPh>
    <phoneticPr fontId="2"/>
  </si>
  <si>
    <t>３．印刷される際は、シート上の色を無くし、不要な列を非表示とした上で印刷下さい。（記入例をご参考下さい）</t>
    <rPh sb="2" eb="4">
      <t>インサツ</t>
    </rPh>
    <rPh sb="7" eb="8">
      <t>サイ</t>
    </rPh>
    <rPh sb="13" eb="14">
      <t>ジョウ</t>
    </rPh>
    <rPh sb="15" eb="16">
      <t>イロ</t>
    </rPh>
    <rPh sb="17" eb="18">
      <t>ナ</t>
    </rPh>
    <rPh sb="21" eb="23">
      <t>フヨウ</t>
    </rPh>
    <rPh sb="24" eb="25">
      <t>レツ</t>
    </rPh>
    <rPh sb="26" eb="27">
      <t>ヒ</t>
    </rPh>
    <rPh sb="27" eb="29">
      <t>ヒョウジ</t>
    </rPh>
    <rPh sb="32" eb="33">
      <t>ウエ</t>
    </rPh>
    <rPh sb="34" eb="36">
      <t>インサツ</t>
    </rPh>
    <rPh sb="36" eb="37">
      <t>クダ</t>
    </rPh>
    <rPh sb="41" eb="43">
      <t>キニュウ</t>
    </rPh>
    <rPh sb="43" eb="44">
      <t>レイ</t>
    </rPh>
    <rPh sb="46" eb="48">
      <t>サンコウ</t>
    </rPh>
    <rPh sb="48" eb="49">
      <t>クダ</t>
    </rPh>
    <phoneticPr fontId="2"/>
  </si>
  <si>
    <t>４．ご入力頂くセル（ご入力される可能性のあるセル）は薄い黄色、ご入力される可能性が極めて低いセルは薄いグレーに彩色しています。</t>
    <rPh sb="3" eb="5">
      <t>ニュウリョク</t>
    </rPh>
    <rPh sb="5" eb="6">
      <t>イタダ</t>
    </rPh>
    <rPh sb="11" eb="13">
      <t>ニュウリョク</t>
    </rPh>
    <rPh sb="16" eb="19">
      <t>カノウセイ</t>
    </rPh>
    <rPh sb="26" eb="27">
      <t>ウス</t>
    </rPh>
    <rPh sb="28" eb="30">
      <t>キイロ</t>
    </rPh>
    <rPh sb="32" eb="34">
      <t>ニュウリョク</t>
    </rPh>
    <rPh sb="37" eb="40">
      <t>カノウセイ</t>
    </rPh>
    <rPh sb="41" eb="42">
      <t>キワ</t>
    </rPh>
    <rPh sb="44" eb="45">
      <t>ヒク</t>
    </rPh>
    <rPh sb="49" eb="50">
      <t>ウス</t>
    </rPh>
    <rPh sb="55" eb="57">
      <t>サイショク</t>
    </rPh>
    <phoneticPr fontId="2"/>
  </si>
  <si>
    <t>　　統合時専用集計欄：</t>
    <rPh sb="2" eb="4">
      <t>トウゴウ</t>
    </rPh>
    <rPh sb="4" eb="5">
      <t>ジ</t>
    </rPh>
    <rPh sb="5" eb="7">
      <t>センヨウ</t>
    </rPh>
    <rPh sb="7" eb="9">
      <t>シュウケイ</t>
    </rPh>
    <rPh sb="9" eb="10">
      <t>ラン</t>
    </rPh>
    <phoneticPr fontId="2"/>
  </si>
  <si>
    <t>●正味財産増減計算書予算内訳表作成にあたってのご注意事項</t>
    <rPh sb="1" eb="3">
      <t>ショウミ</t>
    </rPh>
    <rPh sb="3" eb="5">
      <t>ザイサン</t>
    </rPh>
    <rPh sb="5" eb="7">
      <t>ゾウゲン</t>
    </rPh>
    <rPh sb="7" eb="10">
      <t>ケイサンショ</t>
    </rPh>
    <rPh sb="10" eb="12">
      <t>ヨサン</t>
    </rPh>
    <rPh sb="12" eb="15">
      <t>ウチワケヒョウ</t>
    </rPh>
    <rPh sb="15" eb="17">
      <t>サクセイ</t>
    </rPh>
    <rPh sb="24" eb="26">
      <t>チュウイ</t>
    </rPh>
    <rPh sb="26" eb="28">
      <t>ジコウ</t>
    </rPh>
    <phoneticPr fontId="2"/>
  </si>
  <si>
    <t xml:space="preserve">    なお、当予算書を日本ＪＣ本体の予算と統合し、総会で審議する際には、「（１）正味財産予算書内訳表」を使用致しますので、</t>
    <rPh sb="7" eb="8">
      <t>トウ</t>
    </rPh>
    <rPh sb="8" eb="11">
      <t>ヨサンショ</t>
    </rPh>
    <rPh sb="12" eb="14">
      <t>ニホン</t>
    </rPh>
    <rPh sb="16" eb="18">
      <t>ホンタイ</t>
    </rPh>
    <rPh sb="19" eb="21">
      <t>ヨサン</t>
    </rPh>
    <rPh sb="22" eb="24">
      <t>トウゴウ</t>
    </rPh>
    <rPh sb="26" eb="28">
      <t>ソウカイ</t>
    </rPh>
    <rPh sb="29" eb="31">
      <t>シンギ</t>
    </rPh>
    <rPh sb="33" eb="34">
      <t>サイ</t>
    </rPh>
    <rPh sb="41" eb="43">
      <t>ショウミ</t>
    </rPh>
    <rPh sb="43" eb="45">
      <t>ザイサン</t>
    </rPh>
    <rPh sb="45" eb="48">
      <t>ヨサンショ</t>
    </rPh>
    <rPh sb="48" eb="50">
      <t>ウチワケ</t>
    </rPh>
    <rPh sb="50" eb="51">
      <t>ヒョウ</t>
    </rPh>
    <rPh sb="53" eb="55">
      <t>シヨウ</t>
    </rPh>
    <rPh sb="55" eb="56">
      <t>イタ</t>
    </rPh>
    <phoneticPr fontId="2"/>
  </si>
  <si>
    <t>10．内訳表の作成時、公益事業比率は原則５０％以上となるように作成して頂きますが、仮に５０％以下となった場合、</t>
    <rPh sb="3" eb="6">
      <t>ウチワケヒョウ</t>
    </rPh>
    <rPh sb="7" eb="9">
      <t>サクセイ</t>
    </rPh>
    <rPh sb="9" eb="10">
      <t>ジ</t>
    </rPh>
    <rPh sb="11" eb="13">
      <t>コウエキ</t>
    </rPh>
    <rPh sb="13" eb="15">
      <t>ジギョウ</t>
    </rPh>
    <rPh sb="15" eb="17">
      <t>ヒリツ</t>
    </rPh>
    <rPh sb="18" eb="20">
      <t>ゲンソク</t>
    </rPh>
    <rPh sb="23" eb="25">
      <t>イジョウ</t>
    </rPh>
    <rPh sb="31" eb="33">
      <t>サクセイ</t>
    </rPh>
    <rPh sb="35" eb="36">
      <t>イタダ</t>
    </rPh>
    <rPh sb="41" eb="42">
      <t>カリ</t>
    </rPh>
    <rPh sb="46" eb="48">
      <t>イカ</t>
    </rPh>
    <rPh sb="52" eb="54">
      <t>バアイ</t>
    </rPh>
    <phoneticPr fontId="2"/>
  </si>
  <si>
    <t xml:space="preserve">        無理に５０％以上になるよう操作せず、そのままの数字でご提出下さい。</t>
    <phoneticPr fontId="2"/>
  </si>
  <si>
    <t>５．消費税負担金・外部監査費用負担金と会計ソフト使用料については、前年と同額を計上して下さい。</t>
    <rPh sb="2" eb="5">
      <t>ショウヒゼイ</t>
    </rPh>
    <rPh sb="5" eb="8">
      <t>フタンキン</t>
    </rPh>
    <rPh sb="9" eb="11">
      <t>ガイブ</t>
    </rPh>
    <rPh sb="11" eb="13">
      <t>カンサ</t>
    </rPh>
    <rPh sb="13" eb="15">
      <t>ヒヨウ</t>
    </rPh>
    <rPh sb="15" eb="18">
      <t>フタンキン</t>
    </rPh>
    <rPh sb="19" eb="21">
      <t>カイケイ</t>
    </rPh>
    <rPh sb="24" eb="27">
      <t>シヨウリョウ</t>
    </rPh>
    <rPh sb="33" eb="35">
      <t>ゼンネン</t>
    </rPh>
    <rPh sb="36" eb="38">
      <t>ドウガク</t>
    </rPh>
    <rPh sb="39" eb="41">
      <t>ケイジョウ</t>
    </rPh>
    <rPh sb="43" eb="44">
      <t>クダ</t>
    </rPh>
    <phoneticPr fontId="2"/>
  </si>
  <si>
    <t>８．年初予算においては、最下行「Ⅲ正味財産期末残高」の合計欄が０円になるよう、作成して下さい。</t>
    <rPh sb="2" eb="4">
      <t>ネンショ</t>
    </rPh>
    <rPh sb="4" eb="6">
      <t>ヨサン</t>
    </rPh>
    <rPh sb="12" eb="15">
      <t>サイカギョウ</t>
    </rPh>
    <rPh sb="27" eb="29">
      <t>ゴウケイ</t>
    </rPh>
    <rPh sb="29" eb="30">
      <t>ラン</t>
    </rPh>
    <rPh sb="32" eb="33">
      <t>エン</t>
    </rPh>
    <rPh sb="43" eb="44">
      <t>クダ</t>
    </rPh>
    <phoneticPr fontId="2"/>
  </si>
  <si>
    <t>６．「一般正味財産期首残高」は、２０１０年度の最終決算が終了していないため、０円として下さい。</t>
    <rPh sb="3" eb="5">
      <t>イッパン</t>
    </rPh>
    <rPh sb="5" eb="7">
      <t>ショウミ</t>
    </rPh>
    <rPh sb="7" eb="9">
      <t>ザイサン</t>
    </rPh>
    <rPh sb="9" eb="11">
      <t>キシュ</t>
    </rPh>
    <rPh sb="11" eb="13">
      <t>ザンダカ</t>
    </rPh>
    <rPh sb="23" eb="25">
      <t>サイシュウ</t>
    </rPh>
    <rPh sb="39" eb="40">
      <t>エン</t>
    </rPh>
    <rPh sb="43" eb="44">
      <t>クダ</t>
    </rPh>
    <phoneticPr fontId="2"/>
  </si>
  <si>
    <t>７．「指定正味財産期首残高」は、２０１０年度の最終決算が終了していないため、０円として下さい。</t>
    <rPh sb="23" eb="25">
      <t>サイシュウ</t>
    </rPh>
    <rPh sb="43" eb="44">
      <t>クダ</t>
    </rPh>
    <phoneticPr fontId="2"/>
  </si>
  <si>
    <t>９．各事業の「事業繰入収益」の合計額が以下の３カ所に自動転記されます。</t>
    <rPh sb="2" eb="5">
      <t>カクジギョウ</t>
    </rPh>
    <rPh sb="7" eb="9">
      <t>ジギョウ</t>
    </rPh>
    <rPh sb="9" eb="11">
      <t>クリイレ</t>
    </rPh>
    <rPh sb="11" eb="13">
      <t>シュウエキ</t>
    </rPh>
    <rPh sb="15" eb="18">
      <t>ゴウケイガク</t>
    </rPh>
    <rPh sb="19" eb="21">
      <t>イカ</t>
    </rPh>
    <rPh sb="24" eb="25">
      <t>ショ</t>
    </rPh>
    <rPh sb="26" eb="28">
      <t>ジドウ</t>
    </rPh>
    <rPh sb="28" eb="30">
      <t>テンキ</t>
    </rPh>
    <phoneticPr fontId="2"/>
  </si>
  <si>
    <t>共通</t>
    <rPh sb="0" eb="2">
      <t>キョウツウ</t>
    </rPh>
    <phoneticPr fontId="2"/>
  </si>
  <si>
    <t>11．公１から公７までの事業区分へ詳細な事業名が入れられない場合は、各区分の「共通」欄へ金額を記載してください。</t>
    <rPh sb="3" eb="4">
      <t>コウ</t>
    </rPh>
    <rPh sb="7" eb="8">
      <t>コウ</t>
    </rPh>
    <rPh sb="12" eb="14">
      <t>ジギョウ</t>
    </rPh>
    <rPh sb="14" eb="16">
      <t>クブン</t>
    </rPh>
    <rPh sb="17" eb="19">
      <t>ショウサイ</t>
    </rPh>
    <rPh sb="20" eb="22">
      <t>ジギョウ</t>
    </rPh>
    <rPh sb="22" eb="23">
      <t>メイ</t>
    </rPh>
    <rPh sb="24" eb="25">
      <t>イ</t>
    </rPh>
    <rPh sb="30" eb="32">
      <t>バアイ</t>
    </rPh>
    <rPh sb="34" eb="37">
      <t>カククブン</t>
    </rPh>
    <rPh sb="39" eb="41">
      <t>キョウツウ</t>
    </rPh>
    <rPh sb="42" eb="43">
      <t>ラン</t>
    </rPh>
    <rPh sb="44" eb="46">
      <t>キンガク</t>
    </rPh>
    <rPh sb="47" eb="49">
      <t>キサイ</t>
    </rPh>
    <phoneticPr fontId="2"/>
  </si>
  <si>
    <t>　（３）「内部取引消去」列の「事業費」行。</t>
    <rPh sb="5" eb="7">
      <t>ナイブ</t>
    </rPh>
    <rPh sb="7" eb="9">
      <t>トリヒキ</t>
    </rPh>
    <rPh sb="9" eb="11">
      <t>ショウキョ</t>
    </rPh>
    <rPh sb="15" eb="18">
      <t>ジギョウヒ</t>
    </rPh>
    <phoneticPr fontId="2"/>
  </si>
  <si>
    <t xml:space="preserve">        １００万、地域活性事業の共通の事業費に２５０万円、その他の事業会計（共益事業）の共通の事業費に２００万という</t>
    <rPh sb="17" eb="19">
      <t>ジギョウ</t>
    </rPh>
    <rPh sb="23" eb="26">
      <t>ジギョウヒ</t>
    </rPh>
    <rPh sb="30" eb="32">
      <t>マンエン</t>
    </rPh>
    <rPh sb="35" eb="36">
      <t>タ</t>
    </rPh>
    <rPh sb="37" eb="39">
      <t>ジギョウ</t>
    </rPh>
    <rPh sb="39" eb="41">
      <t>カイケイ</t>
    </rPh>
    <rPh sb="42" eb="44">
      <t>キョウエキ</t>
    </rPh>
    <rPh sb="44" eb="46">
      <t>ジギョウ</t>
    </rPh>
    <rPh sb="48" eb="50">
      <t>キョウツウ</t>
    </rPh>
    <rPh sb="51" eb="54">
      <t>ジギョウヒ</t>
    </rPh>
    <rPh sb="58" eb="59">
      <t>マン</t>
    </rPh>
    <phoneticPr fontId="2"/>
  </si>
  <si>
    <t xml:space="preserve">        形になります。</t>
    <phoneticPr fontId="2"/>
  </si>
  <si>
    <t xml:space="preserve">        例えば、年間事業費を６００万円とし、青少年育成事業の共通の事業費に５０万、国政健全化事業の共通の事業費に</t>
    <rPh sb="8" eb="9">
      <t>タト</t>
    </rPh>
    <rPh sb="12" eb="14">
      <t>ネンカン</t>
    </rPh>
    <rPh sb="14" eb="17">
      <t>ジギョウヒ</t>
    </rPh>
    <rPh sb="21" eb="23">
      <t>マンエン</t>
    </rPh>
    <rPh sb="26" eb="29">
      <t>セイショウネン</t>
    </rPh>
    <rPh sb="29" eb="31">
      <t>イクセイ</t>
    </rPh>
    <rPh sb="31" eb="33">
      <t>ジギョウ</t>
    </rPh>
    <rPh sb="34" eb="36">
      <t>キョウツウ</t>
    </rPh>
    <rPh sb="37" eb="40">
      <t>ジギョウヒ</t>
    </rPh>
    <rPh sb="43" eb="44">
      <t>マン</t>
    </rPh>
    <rPh sb="45" eb="47">
      <t>コクセイ</t>
    </rPh>
    <rPh sb="47" eb="49">
      <t>ケンゼン</t>
    </rPh>
    <rPh sb="49" eb="50">
      <t>カ</t>
    </rPh>
    <rPh sb="50" eb="52">
      <t>ジギョウ</t>
    </rPh>
    <rPh sb="53" eb="55">
      <t>キョウツウ</t>
    </rPh>
    <rPh sb="56" eb="59">
      <t>ジギョウヒ</t>
    </rPh>
    <phoneticPr fontId="2"/>
  </si>
  <si>
    <t>正会員</t>
    <rPh sb="0" eb="3">
      <t>セイカイイン</t>
    </rPh>
    <phoneticPr fontId="2"/>
  </si>
  <si>
    <t>会費</t>
    <rPh sb="0" eb="2">
      <t>カイヒ</t>
    </rPh>
    <phoneticPr fontId="2"/>
  </si>
  <si>
    <t>人数</t>
    <rPh sb="0" eb="2">
      <t>ニンズウ</t>
    </rPh>
    <phoneticPr fontId="2"/>
  </si>
  <si>
    <t>特別会員</t>
    <rPh sb="0" eb="2">
      <t>トクベツ</t>
    </rPh>
    <rPh sb="2" eb="4">
      <t>カイイン</t>
    </rPh>
    <phoneticPr fontId="2"/>
  </si>
  <si>
    <t>ＪＣＩ会費</t>
    <rPh sb="3" eb="5">
      <t>カイヒ</t>
    </rPh>
    <phoneticPr fontId="2"/>
  </si>
  <si>
    <t>国際協力資金</t>
    <rPh sb="0" eb="2">
      <t>コクサイ</t>
    </rPh>
    <rPh sb="2" eb="4">
      <t>キョウリョク</t>
    </rPh>
    <rPh sb="4" eb="6">
      <t>シキン</t>
    </rPh>
    <phoneticPr fontId="2"/>
  </si>
  <si>
    <t>基本額</t>
    <rPh sb="0" eb="2">
      <t>キホン</t>
    </rPh>
    <rPh sb="2" eb="3">
      <t>ガク</t>
    </rPh>
    <phoneticPr fontId="2"/>
  </si>
  <si>
    <t>付加金</t>
    <rPh sb="0" eb="2">
      <t>フカ</t>
    </rPh>
    <rPh sb="2" eb="3">
      <t>キン</t>
    </rPh>
    <phoneticPr fontId="2"/>
  </si>
  <si>
    <t>ＷｅＢｅｌｉｅｖｅ購読料</t>
    <rPh sb="9" eb="12">
      <t>コウドクリョウ</t>
    </rPh>
    <phoneticPr fontId="2"/>
  </si>
  <si>
    <t>会員数</t>
    <rPh sb="0" eb="2">
      <t>カイイン</t>
    </rPh>
    <rPh sb="2" eb="3">
      <t>スウ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</si>
  <si>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</si>
  <si>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</si>
  <si>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地区協議会負担金</t>
    <rPh sb="0" eb="2">
      <t>チク</t>
    </rPh>
    <rPh sb="2" eb="5">
      <t>キョウギカイ</t>
    </rPh>
    <rPh sb="5" eb="8">
      <t>フタンキン</t>
    </rPh>
    <phoneticPr fontId="2"/>
  </si>
  <si>
    <t>ブロック協議会負担金</t>
    <rPh sb="4" eb="7">
      <t>キョウギカイ</t>
    </rPh>
    <rPh sb="7" eb="10">
      <t>フタンキン</t>
    </rPh>
    <phoneticPr fontId="2"/>
  </si>
  <si>
    <t>ブロック協議会負担金基本</t>
    <rPh sb="4" eb="7">
      <t>キョウギカイ</t>
    </rPh>
    <rPh sb="7" eb="10">
      <t>フタンキン</t>
    </rPh>
    <rPh sb="10" eb="12">
      <t>キホン</t>
    </rPh>
    <phoneticPr fontId="2"/>
  </si>
  <si>
    <t>霧島市祝賀会</t>
    <rPh sb="0" eb="3">
      <t>キリシマシ</t>
    </rPh>
    <rPh sb="3" eb="6">
      <t>シュクガカイ</t>
    </rPh>
    <phoneticPr fontId="2"/>
  </si>
  <si>
    <t>出向者負担金</t>
    <rPh sb="0" eb="3">
      <t>シュッコウシャ</t>
    </rPh>
    <rPh sb="3" eb="6">
      <t>フタンキン</t>
    </rPh>
    <phoneticPr fontId="2"/>
  </si>
  <si>
    <t>京都会議登録料</t>
    <rPh sb="0" eb="2">
      <t>キョウト</t>
    </rPh>
    <rPh sb="2" eb="4">
      <t>カイギ</t>
    </rPh>
    <rPh sb="4" eb="6">
      <t>トウロク</t>
    </rPh>
    <rPh sb="6" eb="7">
      <t>リョウ</t>
    </rPh>
    <phoneticPr fontId="2"/>
  </si>
  <si>
    <t>国際交流協会</t>
    <rPh sb="0" eb="2">
      <t>コクサイ</t>
    </rPh>
    <rPh sb="2" eb="4">
      <t>コウリュウ</t>
    </rPh>
    <rPh sb="4" eb="6">
      <t>キョウカイ</t>
    </rPh>
    <phoneticPr fontId="2"/>
  </si>
  <si>
    <t>金額</t>
    <rPh sb="0" eb="2">
      <t>キンガク</t>
    </rPh>
    <phoneticPr fontId="2"/>
  </si>
  <si>
    <t>総会</t>
    <rPh sb="0" eb="2">
      <t>ソウカイ</t>
    </rPh>
    <phoneticPr fontId="2"/>
  </si>
  <si>
    <t>例会</t>
    <rPh sb="0" eb="2">
      <t>レイカイ</t>
    </rPh>
    <phoneticPr fontId="2"/>
  </si>
  <si>
    <t>まちづくり事業</t>
    <rPh sb="5" eb="7">
      <t>ジギョウ</t>
    </rPh>
    <phoneticPr fontId="2"/>
  </si>
  <si>
    <t>公益社団法人霧島青年会議所　正味財産増減書　予算書</t>
    <rPh sb="0" eb="2">
      <t>コウエキ</t>
    </rPh>
    <rPh sb="2" eb="4">
      <t>シャダン</t>
    </rPh>
    <rPh sb="4" eb="6">
      <t>ホウジン</t>
    </rPh>
    <rPh sb="6" eb="8">
      <t>キリシマ</t>
    </rPh>
    <rPh sb="8" eb="10">
      <t>セイネン</t>
    </rPh>
    <rPh sb="10" eb="13">
      <t>カイギショ</t>
    </rPh>
    <rPh sb="14" eb="16">
      <t>ショウミ</t>
    </rPh>
    <rPh sb="16" eb="18">
      <t>ザイサン</t>
    </rPh>
    <rPh sb="18" eb="20">
      <t>ゾウゲン</t>
    </rPh>
    <rPh sb="20" eb="21">
      <t>ショ</t>
    </rPh>
    <rPh sb="22" eb="25">
      <t>ヨサンショ</t>
    </rPh>
    <phoneticPr fontId="2"/>
  </si>
  <si>
    <t>地域人材育成事業</t>
    <rPh sb="0" eb="2">
      <t>チイキ</t>
    </rPh>
    <rPh sb="2" eb="4">
      <t>ジンザイ</t>
    </rPh>
    <rPh sb="4" eb="6">
      <t>イクセイ</t>
    </rPh>
    <rPh sb="6" eb="8">
      <t>ジギョウ</t>
    </rPh>
    <phoneticPr fontId="2"/>
  </si>
  <si>
    <t>国際相互理解事業</t>
    <rPh sb="0" eb="2">
      <t>コクサイ</t>
    </rPh>
    <rPh sb="2" eb="4">
      <t>ソウゴ</t>
    </rPh>
    <rPh sb="4" eb="6">
      <t>リカイ</t>
    </rPh>
    <rPh sb="6" eb="8">
      <t>ジギョウ</t>
    </rPh>
    <phoneticPr fontId="2"/>
  </si>
  <si>
    <t>①予算総額</t>
    <rPh sb="1" eb="3">
      <t>ヨサン</t>
    </rPh>
    <rPh sb="3" eb="5">
      <t>ソウガク</t>
    </rPh>
    <phoneticPr fontId="2"/>
  </si>
  <si>
    <t>②事業費</t>
    <rPh sb="1" eb="3">
      <t>ジギョウ</t>
    </rPh>
    <rPh sb="3" eb="4">
      <t>ヒ</t>
    </rPh>
    <phoneticPr fontId="2"/>
  </si>
  <si>
    <t>③公益事業費</t>
    <rPh sb="1" eb="3">
      <t>コウエキ</t>
    </rPh>
    <rPh sb="3" eb="5">
      <t>ジギョウ</t>
    </rPh>
    <rPh sb="5" eb="6">
      <t>ヒ</t>
    </rPh>
    <phoneticPr fontId="2"/>
  </si>
  <si>
    <t>④その他事業費</t>
    <rPh sb="3" eb="4">
      <t>タ</t>
    </rPh>
    <rPh sb="4" eb="6">
      <t>ジギョウ</t>
    </rPh>
    <rPh sb="6" eb="7">
      <t>ヒ</t>
    </rPh>
    <phoneticPr fontId="2"/>
  </si>
  <si>
    <t>⑤事務局費</t>
    <rPh sb="1" eb="4">
      <t>ジムキョク</t>
    </rPh>
    <rPh sb="4" eb="5">
      <t>ヒ</t>
    </rPh>
    <phoneticPr fontId="2"/>
  </si>
  <si>
    <t>⑥各種大会費</t>
    <rPh sb="1" eb="3">
      <t>カクシュ</t>
    </rPh>
    <rPh sb="3" eb="5">
      <t>タイカイ</t>
    </rPh>
    <rPh sb="5" eb="6">
      <t>ヒ</t>
    </rPh>
    <phoneticPr fontId="2"/>
  </si>
  <si>
    <t>⑦事務局費(公益分)</t>
    <rPh sb="1" eb="3">
      <t>ジム</t>
    </rPh>
    <rPh sb="3" eb="4">
      <t>キョク</t>
    </rPh>
    <rPh sb="4" eb="5">
      <t>ヒ</t>
    </rPh>
    <rPh sb="6" eb="8">
      <t>コウエキ</t>
    </rPh>
    <rPh sb="8" eb="9">
      <t>ブン</t>
    </rPh>
    <phoneticPr fontId="2"/>
  </si>
  <si>
    <t>③/②*0.5*⑤</t>
    <phoneticPr fontId="2"/>
  </si>
  <si>
    <t>比率</t>
    <rPh sb="0" eb="2">
      <t>ヒリツ</t>
    </rPh>
    <phoneticPr fontId="2"/>
  </si>
  <si>
    <t>経常費用計＋期首残高-期末残高</t>
    <rPh sb="0" eb="2">
      <t>ケイジョウ</t>
    </rPh>
    <rPh sb="2" eb="4">
      <t>ヒヨウ</t>
    </rPh>
    <rPh sb="4" eb="5">
      <t>ケイ</t>
    </rPh>
    <rPh sb="6" eb="8">
      <t>キシュ</t>
    </rPh>
    <rPh sb="8" eb="10">
      <t>ザンダカ</t>
    </rPh>
    <rPh sb="11" eb="13">
      <t>キマツ</t>
    </rPh>
    <rPh sb="13" eb="15">
      <t>ザンダカ</t>
    </rPh>
    <phoneticPr fontId="2"/>
  </si>
  <si>
    <t>（③＋⑥＋⑦）/①</t>
    <phoneticPr fontId="2"/>
  </si>
  <si>
    <t>舞鶴鍋</t>
    <rPh sb="0" eb="2">
      <t>マイヅル</t>
    </rPh>
    <rPh sb="2" eb="3">
      <t>ナベ</t>
    </rPh>
    <phoneticPr fontId="2"/>
  </si>
  <si>
    <t>回数</t>
    <rPh sb="0" eb="2">
      <t>カイスウ</t>
    </rPh>
    <phoneticPr fontId="2"/>
  </si>
  <si>
    <t>一回あたり</t>
    <rPh sb="0" eb="2">
      <t>イッカイ</t>
    </rPh>
    <phoneticPr fontId="2"/>
  </si>
  <si>
    <t>公益目的事業会計</t>
  </si>
  <si>
    <t>公１</t>
  </si>
  <si>
    <t>地域人材育成事業</t>
  </si>
  <si>
    <t>電話</t>
    <rPh sb="0" eb="2">
      <t>デンワ</t>
    </rPh>
    <phoneticPr fontId="2"/>
  </si>
  <si>
    <t>FAX/メール便</t>
    <rPh sb="7" eb="8">
      <t>ビン</t>
    </rPh>
    <phoneticPr fontId="2"/>
  </si>
  <si>
    <t>インターネットプロバイダー</t>
    <phoneticPr fontId="2"/>
  </si>
  <si>
    <t>JC会館賃借費</t>
    <rPh sb="2" eb="4">
      <t>カイカン</t>
    </rPh>
    <rPh sb="4" eb="6">
      <t>チンシャク</t>
    </rPh>
    <rPh sb="6" eb="7">
      <t>ヒ</t>
    </rPh>
    <phoneticPr fontId="2"/>
  </si>
  <si>
    <t>JC会館火災保険</t>
    <rPh sb="2" eb="4">
      <t>カイカン</t>
    </rPh>
    <rPh sb="4" eb="6">
      <t>カサイ</t>
    </rPh>
    <rPh sb="6" eb="8">
      <t>ホケン</t>
    </rPh>
    <phoneticPr fontId="2"/>
  </si>
  <si>
    <t>会員オリエンテーション</t>
    <rPh sb="0" eb="2">
      <t>カイイン</t>
    </rPh>
    <phoneticPr fontId="2"/>
  </si>
  <si>
    <t>新入会員費</t>
    <rPh sb="0" eb="2">
      <t>シンニュウ</t>
    </rPh>
    <rPh sb="2" eb="4">
      <t>カイイン</t>
    </rPh>
    <rPh sb="4" eb="5">
      <t>ヒ</t>
    </rPh>
    <phoneticPr fontId="5"/>
  </si>
  <si>
    <t>　　広告宣伝費</t>
    <rPh sb="2" eb="4">
      <t>コウコク</t>
    </rPh>
    <rPh sb="4" eb="6">
      <t>センデン</t>
    </rPh>
    <rPh sb="6" eb="7">
      <t>ヒ</t>
    </rPh>
    <phoneticPr fontId="2"/>
  </si>
  <si>
    <t>　　広告宣伝費</t>
    <rPh sb="2" eb="4">
      <t>コウコク</t>
    </rPh>
    <rPh sb="4" eb="7">
      <t>センデンヒ</t>
    </rPh>
    <phoneticPr fontId="5"/>
  </si>
  <si>
    <t>基本資料シニア分</t>
    <rPh sb="7" eb="8">
      <t>ブン</t>
    </rPh>
    <phoneticPr fontId="2"/>
  </si>
  <si>
    <t>基本資料作成費含</t>
    <phoneticPr fontId="2"/>
  </si>
  <si>
    <t>ﾎｰﾑﾍﾟｰｼﾞ管理費含</t>
    <rPh sb="8" eb="10">
      <t>カンリ</t>
    </rPh>
    <rPh sb="10" eb="11">
      <t>ヒ</t>
    </rPh>
    <rPh sb="11" eb="12">
      <t>フク</t>
    </rPh>
    <phoneticPr fontId="2"/>
  </si>
  <si>
    <t>仮会員 2名</t>
    <rPh sb="0" eb="1">
      <t>カリ</t>
    </rPh>
    <rPh sb="1" eb="3">
      <t>カイイン</t>
    </rPh>
    <rPh sb="5" eb="6">
      <t>メイ</t>
    </rPh>
    <phoneticPr fontId="2"/>
  </si>
  <si>
    <t>2019年度予算額</t>
    <rPh sb="4" eb="6">
      <t>ネンド</t>
    </rPh>
    <rPh sb="6" eb="8">
      <t>ヨサン</t>
    </rPh>
    <rPh sb="8" eb="9">
      <t>ガク</t>
    </rPh>
    <phoneticPr fontId="2"/>
  </si>
  <si>
    <t>2018年度補正予算額
（8月補正予算）</t>
    <rPh sb="4" eb="6">
      <t>ネンド</t>
    </rPh>
    <rPh sb="6" eb="8">
      <t>ホセイ</t>
    </rPh>
    <rPh sb="8" eb="11">
      <t>ヨサンガク</t>
    </rPh>
    <rPh sb="14" eb="15">
      <t>ガツ</t>
    </rPh>
    <rPh sb="15" eb="17">
      <t>ホセイ</t>
    </rPh>
    <rPh sb="17" eb="19">
      <t>ヨサン</t>
    </rPh>
    <phoneticPr fontId="2"/>
  </si>
  <si>
    <t xml:space="preserve">    事務局員給与</t>
    <phoneticPr fontId="2"/>
  </si>
  <si>
    <t>　　事務局給与</t>
    <rPh sb="2" eb="7">
      <t>ジムキョk</t>
    </rPh>
    <phoneticPr fontId="2"/>
  </si>
  <si>
    <t>合計
(2019年予算額)</t>
    <phoneticPr fontId="2"/>
  </si>
  <si>
    <t>2019年1月1日から2019年12月31日まで</t>
    <rPh sb="4" eb="5">
      <t>ネン</t>
    </rPh>
    <rPh sb="6" eb="7">
      <t>ガツ</t>
    </rPh>
    <rPh sb="8" eb="9">
      <t>ニチ</t>
    </rPh>
    <rPh sb="15" eb="16">
      <t>ネン</t>
    </rPh>
    <rPh sb="18" eb="19">
      <t>ガツ</t>
    </rPh>
    <rPh sb="21" eb="22">
      <t>ニチ</t>
    </rPh>
    <phoneticPr fontId="2"/>
  </si>
  <si>
    <t>※事務局員の労働保険料として計上</t>
    <rPh sb="1" eb="5">
      <t>ジムキョk</t>
    </rPh>
    <rPh sb="6" eb="8">
      <t>ロウド</t>
    </rPh>
    <rPh sb="8" eb="11">
      <t>ホケn</t>
    </rPh>
    <rPh sb="14" eb="16">
      <t>ケ</t>
    </rPh>
    <phoneticPr fontId="2"/>
  </si>
  <si>
    <t>※登記手続き費用を計上</t>
    <rPh sb="1" eb="3">
      <t>トウキ</t>
    </rPh>
    <rPh sb="3" eb="5">
      <t>テツヅk</t>
    </rPh>
    <rPh sb="6" eb="8">
      <t>ヒヨ</t>
    </rPh>
    <rPh sb="9" eb="11">
      <t>ケ</t>
    </rPh>
    <phoneticPr fontId="2"/>
  </si>
  <si>
    <t>正会員３６名</t>
    <phoneticPr fontId="2"/>
  </si>
  <si>
    <t>地域活性化事業</t>
    <rPh sb="0" eb="2">
      <t>チイK</t>
    </rPh>
    <rPh sb="2" eb="5">
      <t>カッセ</t>
    </rPh>
    <rPh sb="5" eb="7">
      <t>ジギョ</t>
    </rPh>
    <phoneticPr fontId="2"/>
  </si>
  <si>
    <t>研修事業</t>
  </si>
  <si>
    <t>※事業広告宣伝費含み（協賛）</t>
    <rPh sb="1" eb="3">
      <t>ジギョ</t>
    </rPh>
    <rPh sb="3" eb="5">
      <t>コウコk</t>
    </rPh>
    <rPh sb="5" eb="7">
      <t>センデn</t>
    </rPh>
    <rPh sb="7" eb="8">
      <t>ヒ</t>
    </rPh>
    <rPh sb="8" eb="9">
      <t>フk</t>
    </rPh>
    <rPh sb="11" eb="13">
      <t>キョ</t>
    </rPh>
    <phoneticPr fontId="2"/>
  </si>
  <si>
    <t>事業協賛金として計上</t>
    <rPh sb="0" eb="2">
      <t>ジギョ</t>
    </rPh>
    <rPh sb="2" eb="4">
      <t>キョ</t>
    </rPh>
    <rPh sb="4" eb="5">
      <t>キn</t>
    </rPh>
    <rPh sb="8" eb="10">
      <t>ケイジョ</t>
    </rPh>
    <phoneticPr fontId="2"/>
  </si>
  <si>
    <t>登記手続き費</t>
    <rPh sb="0" eb="2">
      <t>トウキ</t>
    </rPh>
    <rPh sb="2" eb="4">
      <t>テツヅk</t>
    </rPh>
    <rPh sb="5" eb="6">
      <t>ヒヨ</t>
    </rPh>
    <phoneticPr fontId="2"/>
  </si>
  <si>
    <t>※事業に関して協賛を盛り込み行う計画</t>
    <rPh sb="1" eb="3">
      <t>ジギョ</t>
    </rPh>
    <rPh sb="4" eb="5">
      <t>カンs</t>
    </rPh>
    <rPh sb="7" eb="9">
      <t>キョ</t>
    </rPh>
    <rPh sb="10" eb="11">
      <t>モr</t>
    </rPh>
    <rPh sb="14" eb="15">
      <t>オコナ</t>
    </rPh>
    <rPh sb="16" eb="18">
      <t>ケイカk</t>
    </rPh>
    <phoneticPr fontId="2"/>
  </si>
  <si>
    <t>JCシニア入会5名</t>
    <rPh sb="5" eb="7">
      <t>ニュウカイ</t>
    </rPh>
    <rPh sb="8" eb="9">
      <t>メイ</t>
    </rPh>
    <phoneticPr fontId="2"/>
  </si>
  <si>
    <t>残り2名は未定</t>
    <rPh sb="0" eb="1">
      <t>ノコ</t>
    </rPh>
    <rPh sb="3" eb="4">
      <t>メイ</t>
    </rPh>
    <rPh sb="5" eb="7">
      <t>ミテイ</t>
    </rPh>
    <phoneticPr fontId="2"/>
  </si>
  <si>
    <t>意識啓発事業</t>
    <rPh sb="0" eb="2">
      <t>イシキ</t>
    </rPh>
    <rPh sb="2" eb="4">
      <t>ケイハツ</t>
    </rPh>
    <rPh sb="4" eb="6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</si>
</sst>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\-#,##0;&quot;-&quot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B0F0"/>
      <name val="ＭＳ 明朝"/>
      <family val="1"/>
      <charset val="128"/>
    </font>
    <font>
      <sz val="11"/>
      <color rgb="FF0000FF"/>
      <name val="ＭＳ 明朝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4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2">
    <xf numFmtId="0" fontId="0" fillId="0" borderId="0">
      <alignment vertical="center"/>
    </xf>
    <xf numFmtId="17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4" fillId="0" borderId="0" xfId="7" applyFont="1"/>
    <xf numFmtId="0" fontId="4" fillId="0" borderId="0" xfId="7" applyFont="1" applyAlignment="1">
      <alignment horizontal="center"/>
    </xf>
    <xf numFmtId="0" fontId="4" fillId="0" borderId="0" xfId="7" applyFont="1" applyAlignment="1">
      <alignment shrinkToFit="1"/>
    </xf>
    <xf numFmtId="176" fontId="4" fillId="0" borderId="0" xfId="7" applyNumberFormat="1" applyFont="1"/>
    <xf numFmtId="0" fontId="4" fillId="0" borderId="0" xfId="7" applyFont="1" applyBorder="1" applyAlignment="1">
      <alignment horizontal="right"/>
    </xf>
    <xf numFmtId="0" fontId="4" fillId="0" borderId="3" xfId="7" applyFont="1" applyBorder="1" applyAlignment="1">
      <alignment shrinkToFit="1"/>
    </xf>
    <xf numFmtId="0" fontId="4" fillId="0" borderId="3" xfId="7" applyFont="1" applyBorder="1" applyAlignment="1">
      <alignment horizontal="right" indent="2" shrinkToFit="1"/>
    </xf>
    <xf numFmtId="0" fontId="4" fillId="0" borderId="3" xfId="7" applyFont="1" applyBorder="1" applyAlignment="1">
      <alignment horizontal="right" indent="1" shrinkToFit="1"/>
    </xf>
    <xf numFmtId="0" fontId="4" fillId="0" borderId="3" xfId="7" applyFont="1" applyBorder="1" applyAlignment="1">
      <alignment horizontal="right" shrinkToFit="1"/>
    </xf>
    <xf numFmtId="0" fontId="4" fillId="0" borderId="4" xfId="7" applyFont="1" applyBorder="1" applyAlignment="1">
      <alignment shrinkToFit="1"/>
    </xf>
    <xf numFmtId="176" fontId="4" fillId="2" borderId="5" xfId="7" applyNumberFormat="1" applyFont="1" applyFill="1" applyBorder="1"/>
    <xf numFmtId="176" fontId="4" fillId="2" borderId="6" xfId="7" applyNumberFormat="1" applyFont="1" applyFill="1" applyBorder="1"/>
    <xf numFmtId="176" fontId="4" fillId="2" borderId="7" xfId="7" applyNumberFormat="1" applyFont="1" applyFill="1" applyBorder="1"/>
    <xf numFmtId="176" fontId="4" fillId="2" borderId="8" xfId="7" applyNumberFormat="1" applyFont="1" applyFill="1" applyBorder="1"/>
    <xf numFmtId="176" fontId="4" fillId="0" borderId="9" xfId="7" applyNumberFormat="1" applyFont="1" applyBorder="1"/>
    <xf numFmtId="176" fontId="3" fillId="0" borderId="9" xfId="7" applyNumberFormat="1" applyFont="1" applyBorder="1"/>
    <xf numFmtId="176" fontId="4" fillId="0" borderId="10" xfId="7" applyNumberFormat="1" applyFont="1" applyBorder="1"/>
    <xf numFmtId="176" fontId="3" fillId="0" borderId="11" xfId="7" applyNumberFormat="1" applyFont="1" applyBorder="1"/>
    <xf numFmtId="176" fontId="4" fillId="0" borderId="3" xfId="7" applyNumberFormat="1" applyFont="1" applyBorder="1"/>
    <xf numFmtId="176" fontId="3" fillId="0" borderId="3" xfId="7" applyNumberFormat="1" applyFont="1" applyBorder="1"/>
    <xf numFmtId="176" fontId="3" fillId="0" borderId="12" xfId="7" applyNumberFormat="1" applyFont="1" applyBorder="1"/>
    <xf numFmtId="176" fontId="3" fillId="0" borderId="4" xfId="7" applyNumberFormat="1" applyFont="1" applyBorder="1"/>
    <xf numFmtId="176" fontId="4" fillId="2" borderId="13" xfId="7" applyNumberFormat="1" applyFont="1" applyFill="1" applyBorder="1"/>
    <xf numFmtId="176" fontId="4" fillId="2" borderId="14" xfId="7" applyNumberFormat="1" applyFont="1" applyFill="1" applyBorder="1"/>
    <xf numFmtId="176" fontId="4" fillId="2" borderId="15" xfId="7" applyNumberFormat="1" applyFont="1" applyFill="1" applyBorder="1"/>
    <xf numFmtId="176" fontId="4" fillId="2" borderId="3" xfId="7" applyNumberFormat="1" applyFont="1" applyFill="1" applyBorder="1"/>
    <xf numFmtId="176" fontId="4" fillId="2" borderId="16" xfId="7" applyNumberFormat="1" applyFont="1" applyFill="1" applyBorder="1"/>
    <xf numFmtId="176" fontId="3" fillId="0" borderId="17" xfId="7" applyNumberFormat="1" applyFont="1" applyBorder="1"/>
    <xf numFmtId="176" fontId="4" fillId="3" borderId="5" xfId="7" applyNumberFormat="1" applyFont="1" applyFill="1" applyBorder="1"/>
    <xf numFmtId="176" fontId="4" fillId="3" borderId="6" xfId="7" applyNumberFormat="1" applyFont="1" applyFill="1" applyBorder="1"/>
    <xf numFmtId="176" fontId="4" fillId="3" borderId="7" xfId="7" applyNumberFormat="1" applyFont="1" applyFill="1" applyBorder="1"/>
    <xf numFmtId="176" fontId="4" fillId="3" borderId="8" xfId="7" applyNumberFormat="1" applyFont="1" applyFill="1" applyBorder="1"/>
    <xf numFmtId="176" fontId="3" fillId="3" borderId="7" xfId="7" applyNumberFormat="1" applyFont="1" applyFill="1" applyBorder="1"/>
    <xf numFmtId="176" fontId="3" fillId="3" borderId="8" xfId="7" applyNumberFormat="1" applyFont="1" applyFill="1" applyBorder="1"/>
    <xf numFmtId="176" fontId="4" fillId="3" borderId="18" xfId="7" applyNumberFormat="1" applyFont="1" applyFill="1" applyBorder="1"/>
    <xf numFmtId="176" fontId="4" fillId="3" borderId="19" xfId="7" applyNumberFormat="1" applyFont="1" applyFill="1" applyBorder="1"/>
    <xf numFmtId="176" fontId="3" fillId="3" borderId="18" xfId="7" applyNumberFormat="1" applyFont="1" applyFill="1" applyBorder="1"/>
    <xf numFmtId="176" fontId="3" fillId="3" borderId="19" xfId="7" applyNumberFormat="1" applyFont="1" applyFill="1" applyBorder="1"/>
    <xf numFmtId="176" fontId="3" fillId="3" borderId="20" xfId="7" applyNumberFormat="1" applyFont="1" applyFill="1" applyBorder="1"/>
    <xf numFmtId="176" fontId="3" fillId="3" borderId="21" xfId="7" applyNumberFormat="1" applyFont="1" applyFill="1" applyBorder="1"/>
    <xf numFmtId="176" fontId="4" fillId="3" borderId="22" xfId="7" applyNumberFormat="1" applyFont="1" applyFill="1" applyBorder="1"/>
    <xf numFmtId="176" fontId="4" fillId="3" borderId="23" xfId="7" applyNumberFormat="1" applyFont="1" applyFill="1" applyBorder="1"/>
    <xf numFmtId="176" fontId="4" fillId="3" borderId="24" xfId="7" applyNumberFormat="1" applyFont="1" applyFill="1" applyBorder="1"/>
    <xf numFmtId="176" fontId="4" fillId="3" borderId="25" xfId="7" applyNumberFormat="1" applyFont="1" applyFill="1" applyBorder="1"/>
    <xf numFmtId="176" fontId="3" fillId="3" borderId="26" xfId="7" applyNumberFormat="1" applyFont="1" applyFill="1" applyBorder="1"/>
    <xf numFmtId="176" fontId="3" fillId="3" borderId="27" xfId="7" applyNumberFormat="1" applyFont="1" applyFill="1" applyBorder="1"/>
    <xf numFmtId="176" fontId="4" fillId="3" borderId="28" xfId="7" applyNumberFormat="1" applyFont="1" applyFill="1" applyBorder="1"/>
    <xf numFmtId="176" fontId="3" fillId="3" borderId="28" xfId="7" applyNumberFormat="1" applyFont="1" applyFill="1" applyBorder="1"/>
    <xf numFmtId="176" fontId="4" fillId="3" borderId="29" xfId="7" applyNumberFormat="1" applyFont="1" applyFill="1" applyBorder="1"/>
    <xf numFmtId="176" fontId="4" fillId="3" borderId="26" xfId="7" applyNumberFormat="1" applyFont="1" applyFill="1" applyBorder="1"/>
    <xf numFmtId="176" fontId="4" fillId="3" borderId="30" xfId="7" applyNumberFormat="1" applyFont="1" applyFill="1" applyBorder="1"/>
    <xf numFmtId="176" fontId="4" fillId="3" borderId="31" xfId="7" applyNumberFormat="1" applyFont="1" applyFill="1" applyBorder="1"/>
    <xf numFmtId="176" fontId="4" fillId="3" borderId="32" xfId="7" applyNumberFormat="1" applyFont="1" applyFill="1" applyBorder="1"/>
    <xf numFmtId="176" fontId="3" fillId="3" borderId="33" xfId="7" applyNumberFormat="1" applyFont="1" applyFill="1" applyBorder="1"/>
    <xf numFmtId="176" fontId="4" fillId="3" borderId="33" xfId="7" applyNumberFormat="1" applyFont="1" applyFill="1" applyBorder="1"/>
    <xf numFmtId="176" fontId="3" fillId="3" borderId="34" xfId="7" applyNumberFormat="1" applyFont="1" applyFill="1" applyBorder="1"/>
    <xf numFmtId="176" fontId="3" fillId="3" borderId="35" xfId="7" applyNumberFormat="1" applyFont="1" applyFill="1" applyBorder="1"/>
    <xf numFmtId="176" fontId="4" fillId="3" borderId="34" xfId="7" applyNumberFormat="1" applyFont="1" applyFill="1" applyBorder="1"/>
    <xf numFmtId="176" fontId="4" fillId="3" borderId="36" xfId="7" applyNumberFormat="1" applyFont="1" applyFill="1" applyBorder="1"/>
    <xf numFmtId="176" fontId="4" fillId="3" borderId="37" xfId="7" applyNumberFormat="1" applyFont="1" applyFill="1" applyBorder="1"/>
    <xf numFmtId="176" fontId="4" fillId="3" borderId="3" xfId="7" applyNumberFormat="1" applyFont="1" applyFill="1" applyBorder="1"/>
    <xf numFmtId="176" fontId="4" fillId="3" borderId="9" xfId="7" applyNumberFormat="1" applyFont="1" applyFill="1" applyBorder="1"/>
    <xf numFmtId="176" fontId="3" fillId="3" borderId="3" xfId="7" applyNumberFormat="1" applyFont="1" applyFill="1" applyBorder="1"/>
    <xf numFmtId="176" fontId="3" fillId="3" borderId="9" xfId="7" applyNumberFormat="1" applyFont="1" applyFill="1" applyBorder="1"/>
    <xf numFmtId="176" fontId="4" fillId="3" borderId="15" xfId="7" applyNumberFormat="1" applyFont="1" applyFill="1" applyBorder="1"/>
    <xf numFmtId="176" fontId="4" fillId="3" borderId="10" xfId="7" applyNumberFormat="1" applyFont="1" applyFill="1" applyBorder="1"/>
    <xf numFmtId="176" fontId="3" fillId="3" borderId="12" xfId="7" applyNumberFormat="1" applyFont="1" applyFill="1" applyBorder="1"/>
    <xf numFmtId="176" fontId="3" fillId="3" borderId="16" xfId="7" applyNumberFormat="1" applyFont="1" applyFill="1" applyBorder="1"/>
    <xf numFmtId="176" fontId="3" fillId="3" borderId="11" xfId="7" applyNumberFormat="1" applyFont="1" applyFill="1" applyBorder="1"/>
    <xf numFmtId="176" fontId="4" fillId="3" borderId="11" xfId="7" applyNumberFormat="1" applyFont="1" applyFill="1" applyBorder="1"/>
    <xf numFmtId="176" fontId="4" fillId="3" borderId="38" xfId="7" applyNumberFormat="1" applyFont="1" applyFill="1" applyBorder="1"/>
    <xf numFmtId="176" fontId="4" fillId="3" borderId="39" xfId="7" applyNumberFormat="1" applyFont="1" applyFill="1" applyBorder="1"/>
    <xf numFmtId="176" fontId="4" fillId="3" borderId="40" xfId="7" applyNumberFormat="1" applyFont="1" applyFill="1" applyBorder="1"/>
    <xf numFmtId="176" fontId="4" fillId="3" borderId="41" xfId="7" applyNumberFormat="1" applyFont="1" applyFill="1" applyBorder="1"/>
    <xf numFmtId="176" fontId="3" fillId="3" borderId="42" xfId="7" applyNumberFormat="1" applyFont="1" applyFill="1" applyBorder="1"/>
    <xf numFmtId="176" fontId="3" fillId="3" borderId="43" xfId="7" applyNumberFormat="1" applyFont="1" applyFill="1" applyBorder="1"/>
    <xf numFmtId="176" fontId="3" fillId="3" borderId="44" xfId="7" applyNumberFormat="1" applyFont="1" applyFill="1" applyBorder="1"/>
    <xf numFmtId="176" fontId="3" fillId="3" borderId="45" xfId="7" applyNumberFormat="1" applyFont="1" applyFill="1" applyBorder="1"/>
    <xf numFmtId="176" fontId="3" fillId="3" borderId="4" xfId="7" applyNumberFormat="1" applyFont="1" applyFill="1" applyBorder="1"/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76" fontId="4" fillId="3" borderId="13" xfId="7" applyNumberFormat="1" applyFont="1" applyFill="1" applyBorder="1"/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 indent="1"/>
    </xf>
    <xf numFmtId="0" fontId="4" fillId="0" borderId="3" xfId="7" applyFont="1" applyBorder="1" applyAlignment="1">
      <alignment horizontal="left" indent="2" shrinkToFit="1"/>
    </xf>
    <xf numFmtId="176" fontId="3" fillId="3" borderId="47" xfId="7" applyNumberFormat="1" applyFont="1" applyFill="1" applyBorder="1"/>
    <xf numFmtId="176" fontId="3" fillId="3" borderId="48" xfId="7" applyNumberFormat="1" applyFont="1" applyFill="1" applyBorder="1"/>
    <xf numFmtId="0" fontId="4" fillId="0" borderId="3" xfId="7" applyFont="1" applyFill="1" applyBorder="1" applyAlignment="1">
      <alignment horizontal="left" indent="2" shrinkToFit="1"/>
    </xf>
    <xf numFmtId="0" fontId="6" fillId="4" borderId="0" xfId="0" applyFont="1" applyFill="1" applyAlignment="1">
      <alignment horizontal="left" vertical="center" indent="1"/>
    </xf>
    <xf numFmtId="0" fontId="0" fillId="2" borderId="49" xfId="0" applyFill="1" applyBorder="1" applyAlignment="1">
      <alignment horizontal="left" vertical="top" wrapText="1"/>
    </xf>
    <xf numFmtId="176" fontId="4" fillId="3" borderId="50" xfId="7" applyNumberFormat="1" applyFont="1" applyFill="1" applyBorder="1"/>
    <xf numFmtId="176" fontId="4" fillId="3" borderId="46" xfId="7" applyNumberFormat="1" applyFont="1" applyFill="1" applyBorder="1"/>
    <xf numFmtId="176" fontId="3" fillId="3" borderId="46" xfId="7" applyNumberFormat="1" applyFont="1" applyFill="1" applyBorder="1"/>
    <xf numFmtId="176" fontId="4" fillId="3" borderId="51" xfId="7" applyNumberFormat="1" applyFont="1" applyFill="1" applyBorder="1"/>
    <xf numFmtId="176" fontId="3" fillId="3" borderId="52" xfId="7" applyNumberFormat="1" applyFont="1" applyFill="1" applyBorder="1"/>
    <xf numFmtId="176" fontId="4" fillId="2" borderId="0" xfId="7" applyNumberFormat="1" applyFont="1" applyFill="1" applyBorder="1"/>
    <xf numFmtId="176" fontId="4" fillId="2" borderId="53" xfId="7" applyNumberFormat="1" applyFont="1" applyFill="1" applyBorder="1"/>
    <xf numFmtId="176" fontId="4" fillId="2" borderId="46" xfId="7" applyNumberFormat="1" applyFont="1" applyFill="1" applyBorder="1"/>
    <xf numFmtId="176" fontId="4" fillId="2" borderId="51" xfId="7" applyNumberFormat="1" applyFont="1" applyFill="1" applyBorder="1"/>
    <xf numFmtId="176" fontId="4" fillId="3" borderId="0" xfId="7" applyNumberFormat="1" applyFont="1" applyFill="1" applyBorder="1"/>
    <xf numFmtId="176" fontId="3" fillId="3" borderId="54" xfId="7" applyNumberFormat="1" applyFont="1" applyFill="1" applyBorder="1"/>
    <xf numFmtId="176" fontId="3" fillId="3" borderId="55" xfId="7" applyNumberFormat="1" applyFont="1" applyFill="1" applyBorder="1"/>
    <xf numFmtId="176" fontId="3" fillId="3" borderId="49" xfId="7" applyNumberFormat="1" applyFont="1" applyFill="1" applyBorder="1"/>
    <xf numFmtId="176" fontId="4" fillId="3" borderId="55" xfId="7" applyNumberFormat="1" applyFont="1" applyFill="1" applyBorder="1"/>
    <xf numFmtId="176" fontId="4" fillId="3" borderId="56" xfId="7" applyNumberFormat="1" applyFont="1" applyFill="1" applyBorder="1"/>
    <xf numFmtId="176" fontId="4" fillId="3" borderId="57" xfId="7" applyNumberFormat="1" applyFont="1" applyFill="1" applyBorder="1"/>
    <xf numFmtId="0" fontId="4" fillId="0" borderId="0" xfId="8" applyFont="1"/>
    <xf numFmtId="0" fontId="4" fillId="0" borderId="0" xfId="8" applyFont="1" applyAlignment="1">
      <alignment horizontal="center"/>
    </xf>
    <xf numFmtId="0" fontId="4" fillId="0" borderId="0" xfId="8" applyFont="1" applyAlignment="1">
      <alignment shrinkToFit="1"/>
    </xf>
    <xf numFmtId="176" fontId="4" fillId="0" borderId="0" xfId="8" applyNumberFormat="1" applyFont="1"/>
    <xf numFmtId="0" fontId="6" fillId="0" borderId="58" xfId="8" applyFont="1" applyBorder="1" applyAlignment="1">
      <alignment horizontal="center" vertical="center"/>
    </xf>
    <xf numFmtId="0" fontId="6" fillId="0" borderId="59" xfId="8" applyFont="1" applyBorder="1" applyAlignment="1">
      <alignment horizontal="center" vertical="center"/>
    </xf>
    <xf numFmtId="0" fontId="3" fillId="0" borderId="3" xfId="8" applyFont="1" applyBorder="1" applyAlignment="1">
      <alignment vertical="center" shrinkToFit="1"/>
    </xf>
    <xf numFmtId="0" fontId="4" fillId="0" borderId="0" xfId="8" applyFont="1" applyBorder="1" applyAlignment="1">
      <alignment vertical="center" shrinkToFit="1"/>
    </xf>
    <xf numFmtId="176" fontId="4" fillId="0" borderId="0" xfId="8" applyNumberFormat="1" applyFont="1" applyBorder="1" applyAlignment="1">
      <alignment vertical="center"/>
    </xf>
    <xf numFmtId="176" fontId="4" fillId="0" borderId="46" xfId="8" applyNumberFormat="1" applyFont="1" applyBorder="1" applyAlignment="1">
      <alignment vertical="center"/>
    </xf>
    <xf numFmtId="0" fontId="4" fillId="0" borderId="28" xfId="8" applyFont="1" applyBorder="1" applyAlignment="1">
      <alignment vertical="center" shrinkToFit="1"/>
    </xf>
    <xf numFmtId="176" fontId="4" fillId="0" borderId="33" xfId="8" applyNumberFormat="1" applyFont="1" applyBorder="1" applyAlignment="1">
      <alignment vertical="center"/>
    </xf>
    <xf numFmtId="0" fontId="4" fillId="0" borderId="3" xfId="8" applyFont="1" applyBorder="1" applyAlignment="1">
      <alignment vertical="center" shrinkToFit="1"/>
    </xf>
    <xf numFmtId="176" fontId="3" fillId="0" borderId="0" xfId="8" applyNumberFormat="1" applyFont="1" applyBorder="1" applyAlignment="1">
      <alignment vertical="center"/>
    </xf>
    <xf numFmtId="176" fontId="3" fillId="0" borderId="33" xfId="8" applyNumberFormat="1" applyFont="1" applyBorder="1" applyAlignment="1">
      <alignment vertical="center"/>
    </xf>
    <xf numFmtId="0" fontId="4" fillId="0" borderId="14" xfId="8" applyFont="1" applyBorder="1" applyAlignment="1">
      <alignment vertical="center" shrinkToFit="1"/>
    </xf>
    <xf numFmtId="176" fontId="4" fillId="0" borderId="53" xfId="8" applyNumberFormat="1" applyFont="1" applyBorder="1" applyAlignment="1">
      <alignment vertical="center"/>
    </xf>
    <xf numFmtId="176" fontId="4" fillId="0" borderId="51" xfId="8" applyNumberFormat="1" applyFont="1" applyBorder="1" applyAlignment="1">
      <alignment vertical="center"/>
    </xf>
    <xf numFmtId="0" fontId="4" fillId="0" borderId="53" xfId="8" applyFont="1" applyBorder="1" applyAlignment="1">
      <alignment vertical="center" shrinkToFit="1"/>
    </xf>
    <xf numFmtId="0" fontId="4" fillId="0" borderId="29" xfId="8" applyFont="1" applyBorder="1" applyAlignment="1">
      <alignment vertical="center" shrinkToFit="1"/>
    </xf>
    <xf numFmtId="176" fontId="4" fillId="0" borderId="32" xfId="8" applyNumberFormat="1" applyFont="1" applyBorder="1" applyAlignment="1">
      <alignment vertical="center"/>
    </xf>
    <xf numFmtId="0" fontId="4" fillId="0" borderId="3" xfId="8" applyFont="1" applyBorder="1" applyAlignment="1">
      <alignment horizontal="left" vertical="center" indent="3" shrinkToFit="1"/>
    </xf>
    <xf numFmtId="176" fontId="4" fillId="0" borderId="0" xfId="8" applyNumberFormat="1" applyFont="1" applyFill="1" applyBorder="1" applyAlignment="1">
      <alignment vertical="center"/>
    </xf>
    <xf numFmtId="176" fontId="3" fillId="0" borderId="60" xfId="8" applyNumberFormat="1" applyFont="1" applyBorder="1" applyAlignment="1">
      <alignment vertical="center"/>
    </xf>
    <xf numFmtId="176" fontId="4" fillId="0" borderId="53" xfId="8" applyNumberFormat="1" applyFont="1" applyFill="1" applyBorder="1" applyAlignment="1">
      <alignment vertical="center"/>
    </xf>
    <xf numFmtId="0" fontId="4" fillId="0" borderId="3" xfId="8" applyFont="1" applyBorder="1" applyAlignment="1">
      <alignment horizontal="left" vertical="center" shrinkToFit="1"/>
    </xf>
    <xf numFmtId="0" fontId="4" fillId="0" borderId="13" xfId="8" applyFont="1" applyBorder="1" applyAlignment="1">
      <alignment vertical="center" shrinkToFit="1"/>
    </xf>
    <xf numFmtId="0" fontId="3" fillId="0" borderId="3" xfId="8" applyFont="1" applyBorder="1" applyAlignment="1">
      <alignment horizontal="right" vertical="center" shrinkToFit="1"/>
    </xf>
    <xf numFmtId="0" fontId="4" fillId="0" borderId="2" xfId="8" applyFont="1" applyBorder="1" applyAlignment="1">
      <alignment horizontal="right" vertical="center" shrinkToFit="1"/>
    </xf>
    <xf numFmtId="176" fontId="3" fillId="0" borderId="2" xfId="8" applyNumberFormat="1" applyFont="1" applyBorder="1" applyAlignment="1">
      <alignment vertical="center"/>
    </xf>
    <xf numFmtId="176" fontId="3" fillId="0" borderId="55" xfId="8" applyNumberFormat="1" applyFont="1" applyBorder="1" applyAlignment="1">
      <alignment vertical="center"/>
    </xf>
    <xf numFmtId="0" fontId="3" fillId="0" borderId="26" xfId="8" applyFont="1" applyBorder="1" applyAlignment="1">
      <alignment horizontal="right" vertical="center" shrinkToFit="1"/>
    </xf>
    <xf numFmtId="176" fontId="3" fillId="0" borderId="34" xfId="8" applyNumberFormat="1" applyFont="1" applyBorder="1" applyAlignment="1">
      <alignment vertical="center"/>
    </xf>
    <xf numFmtId="0" fontId="4" fillId="0" borderId="63" xfId="8" applyFont="1" applyBorder="1" applyAlignment="1">
      <alignment vertical="center" shrinkToFit="1"/>
    </xf>
    <xf numFmtId="176" fontId="4" fillId="0" borderId="52" xfId="8" applyNumberFormat="1" applyFont="1" applyBorder="1" applyAlignment="1">
      <alignment vertical="center"/>
    </xf>
    <xf numFmtId="0" fontId="4" fillId="0" borderId="64" xfId="8" applyFont="1" applyBorder="1" applyAlignment="1">
      <alignment vertical="center" shrinkToFit="1"/>
    </xf>
    <xf numFmtId="176" fontId="3" fillId="0" borderId="65" xfId="8" applyNumberFormat="1" applyFont="1" applyBorder="1" applyAlignment="1">
      <alignment vertical="center"/>
    </xf>
    <xf numFmtId="176" fontId="4" fillId="0" borderId="66" xfId="8" applyNumberFormat="1" applyFont="1" applyBorder="1" applyAlignment="1">
      <alignment vertical="center"/>
    </xf>
    <xf numFmtId="176" fontId="3" fillId="0" borderId="66" xfId="8" applyNumberFormat="1" applyFont="1" applyBorder="1" applyAlignment="1">
      <alignment vertical="center"/>
    </xf>
    <xf numFmtId="0" fontId="4" fillId="0" borderId="66" xfId="8" applyFont="1" applyBorder="1" applyAlignment="1">
      <alignment horizontal="right" vertical="center" shrinkToFit="1"/>
    </xf>
    <xf numFmtId="176" fontId="4" fillId="0" borderId="55" xfId="8" applyNumberFormat="1" applyFont="1" applyBorder="1" applyAlignment="1">
      <alignment vertical="center"/>
    </xf>
    <xf numFmtId="0" fontId="4" fillId="0" borderId="31" xfId="8" applyFont="1" applyBorder="1" applyAlignment="1">
      <alignment horizontal="right" vertical="center" shrinkToFit="1"/>
    </xf>
    <xf numFmtId="0" fontId="4" fillId="0" borderId="3" xfId="8" applyFont="1" applyBorder="1" applyAlignment="1">
      <alignment horizontal="right" vertical="center" shrinkToFit="1"/>
    </xf>
    <xf numFmtId="176" fontId="4" fillId="0" borderId="2" xfId="8" applyNumberFormat="1" applyFont="1" applyBorder="1" applyAlignment="1">
      <alignment vertical="center"/>
    </xf>
    <xf numFmtId="176" fontId="4" fillId="0" borderId="34" xfId="8" applyNumberFormat="1" applyFont="1" applyBorder="1" applyAlignment="1">
      <alignment vertical="center"/>
    </xf>
    <xf numFmtId="0" fontId="3" fillId="0" borderId="31" xfId="8" applyFont="1" applyBorder="1" applyAlignment="1">
      <alignment horizontal="right" vertical="center" shrinkToFit="1"/>
    </xf>
    <xf numFmtId="176" fontId="3" fillId="0" borderId="2" xfId="8" applyNumberFormat="1" applyFont="1" applyFill="1" applyBorder="1" applyAlignment="1">
      <alignment vertical="center"/>
    </xf>
    <xf numFmtId="0" fontId="4" fillId="0" borderId="26" xfId="8" applyFont="1" applyBorder="1" applyAlignment="1">
      <alignment horizontal="right" vertical="center" shrinkToFit="1"/>
    </xf>
    <xf numFmtId="0" fontId="4" fillId="0" borderId="67" xfId="8" applyFont="1" applyBorder="1" applyAlignment="1">
      <alignment vertical="center" shrinkToFit="1"/>
    </xf>
    <xf numFmtId="176" fontId="4" fillId="0" borderId="57" xfId="8" applyNumberFormat="1" applyFont="1" applyBorder="1" applyAlignment="1">
      <alignment vertical="center"/>
    </xf>
    <xf numFmtId="0" fontId="4" fillId="0" borderId="66" xfId="8" applyFont="1" applyBorder="1" applyAlignment="1">
      <alignment vertical="center" shrinkToFit="1"/>
    </xf>
    <xf numFmtId="0" fontId="4" fillId="0" borderId="31" xfId="8" applyFont="1" applyBorder="1" applyAlignment="1">
      <alignment vertical="center" shrinkToFit="1"/>
    </xf>
    <xf numFmtId="176" fontId="4" fillId="0" borderId="37" xfId="8" applyNumberFormat="1" applyFont="1" applyBorder="1" applyAlignment="1">
      <alignment vertical="center"/>
    </xf>
    <xf numFmtId="0" fontId="4" fillId="0" borderId="0" xfId="8" applyFont="1" applyBorder="1" applyAlignment="1">
      <alignment horizontal="right" vertical="center" shrinkToFit="1"/>
    </xf>
    <xf numFmtId="0" fontId="4" fillId="0" borderId="28" xfId="8" applyFont="1" applyBorder="1" applyAlignment="1">
      <alignment horizontal="right" vertical="center" shrinkToFit="1"/>
    </xf>
    <xf numFmtId="176" fontId="3" fillId="0" borderId="37" xfId="8" applyNumberFormat="1" applyFont="1" applyBorder="1" applyAlignment="1">
      <alignment vertical="center"/>
    </xf>
    <xf numFmtId="0" fontId="4" fillId="0" borderId="68" xfId="8" applyFont="1" applyBorder="1" applyAlignment="1">
      <alignment horizontal="right" vertical="center" shrinkToFit="1"/>
    </xf>
    <xf numFmtId="176" fontId="3" fillId="0" borderId="46" xfId="8" applyNumberFormat="1" applyFont="1" applyBorder="1" applyAlignment="1">
      <alignment vertical="center"/>
    </xf>
    <xf numFmtId="0" fontId="3" fillId="0" borderId="69" xfId="8" applyFont="1" applyBorder="1" applyAlignment="1">
      <alignment horizontal="right" vertical="center" shrinkToFit="1"/>
    </xf>
    <xf numFmtId="0" fontId="4" fillId="0" borderId="70" xfId="8" applyFont="1" applyFill="1" applyBorder="1" applyAlignment="1">
      <alignment vertical="center" shrinkToFit="1"/>
    </xf>
    <xf numFmtId="176" fontId="4" fillId="0" borderId="70" xfId="8" applyNumberFormat="1" applyFont="1" applyBorder="1" applyAlignment="1">
      <alignment vertical="center"/>
    </xf>
    <xf numFmtId="176" fontId="4" fillId="0" borderId="56" xfId="8" applyNumberFormat="1" applyFont="1" applyBorder="1" applyAlignment="1">
      <alignment vertical="center"/>
    </xf>
    <xf numFmtId="0" fontId="4" fillId="0" borderId="30" xfId="8" applyFont="1" applyFill="1" applyBorder="1" applyAlignment="1">
      <alignment vertical="center" shrinkToFit="1"/>
    </xf>
    <xf numFmtId="176" fontId="4" fillId="0" borderId="36" xfId="8" applyNumberFormat="1" applyFont="1" applyBorder="1" applyAlignment="1">
      <alignment vertical="center"/>
    </xf>
    <xf numFmtId="0" fontId="4" fillId="0" borderId="70" xfId="8" applyFont="1" applyBorder="1" applyAlignment="1">
      <alignment vertical="center" shrinkToFit="1"/>
    </xf>
    <xf numFmtId="0" fontId="4" fillId="0" borderId="30" xfId="8" applyFont="1" applyBorder="1" applyAlignment="1">
      <alignment vertical="center" shrinkToFit="1"/>
    </xf>
    <xf numFmtId="0" fontId="4" fillId="0" borderId="66" xfId="8" applyFont="1" applyFill="1" applyBorder="1" applyAlignment="1">
      <alignment vertical="center" shrinkToFit="1"/>
    </xf>
    <xf numFmtId="176" fontId="4" fillId="0" borderId="71" xfId="8" applyNumberFormat="1" applyFont="1" applyBorder="1" applyAlignment="1">
      <alignment vertical="center"/>
    </xf>
    <xf numFmtId="0" fontId="4" fillId="0" borderId="31" xfId="8" applyFont="1" applyFill="1" applyBorder="1" applyAlignment="1">
      <alignment vertical="center" shrinkToFit="1"/>
    </xf>
    <xf numFmtId="0" fontId="3" fillId="0" borderId="4" xfId="8" applyFont="1" applyBorder="1" applyAlignment="1">
      <alignment vertical="center" shrinkToFit="1"/>
    </xf>
    <xf numFmtId="0" fontId="4" fillId="0" borderId="72" xfId="8" applyFont="1" applyBorder="1" applyAlignment="1">
      <alignment vertical="center" shrinkToFit="1"/>
    </xf>
    <xf numFmtId="176" fontId="3" fillId="0" borderId="72" xfId="8" applyNumberFormat="1" applyFont="1" applyBorder="1" applyAlignment="1">
      <alignment vertical="center"/>
    </xf>
    <xf numFmtId="176" fontId="3" fillId="0" borderId="49" xfId="8" applyNumberFormat="1" applyFont="1" applyBorder="1" applyAlignment="1">
      <alignment vertical="center"/>
    </xf>
    <xf numFmtId="0" fontId="3" fillId="0" borderId="27" xfId="8" applyFont="1" applyBorder="1" applyAlignment="1">
      <alignment vertical="center" shrinkToFit="1"/>
    </xf>
    <xf numFmtId="176" fontId="3" fillId="0" borderId="35" xfId="8" applyNumberFormat="1" applyFont="1" applyBorder="1" applyAlignment="1">
      <alignment vertical="center"/>
    </xf>
    <xf numFmtId="0" fontId="4" fillId="0" borderId="0" xfId="8" applyFont="1" applyAlignment="1">
      <alignment vertical="center" shrinkToFit="1"/>
    </xf>
    <xf numFmtId="176" fontId="4" fillId="0" borderId="0" xfId="8" applyNumberFormat="1" applyFont="1" applyAlignment="1">
      <alignment vertical="center"/>
    </xf>
    <xf numFmtId="0" fontId="6" fillId="4" borderId="0" xfId="0" applyFont="1" applyFill="1">
      <alignment vertical="center"/>
    </xf>
    <xf numFmtId="0" fontId="4" fillId="0" borderId="19" xfId="7" applyFont="1" applyBorder="1" applyAlignment="1">
      <alignment horizontal="center" vertical="center"/>
    </xf>
    <xf numFmtId="3" fontId="4" fillId="0" borderId="19" xfId="7" applyNumberFormat="1" applyFont="1" applyBorder="1" applyAlignment="1">
      <alignment horizontal="center"/>
    </xf>
    <xf numFmtId="0" fontId="4" fillId="0" borderId="26" xfId="7" applyFont="1" applyBorder="1" applyAlignment="1">
      <alignment horizontal="center" vertical="center"/>
    </xf>
    <xf numFmtId="0" fontId="4" fillId="0" borderId="19" xfId="7" applyFont="1" applyBorder="1" applyAlignment="1">
      <alignment horizontal="center"/>
    </xf>
    <xf numFmtId="0" fontId="4" fillId="0" borderId="19" xfId="7" applyFont="1" applyBorder="1"/>
    <xf numFmtId="0" fontId="4" fillId="0" borderId="19" xfId="7" applyFont="1" applyBorder="1" applyAlignment="1">
      <alignment shrinkToFit="1"/>
    </xf>
    <xf numFmtId="3" fontId="4" fillId="0" borderId="19" xfId="7" applyNumberFormat="1" applyFont="1" applyBorder="1" applyAlignment="1">
      <alignment horizontal="center" vertical="center"/>
    </xf>
    <xf numFmtId="38" fontId="4" fillId="0" borderId="0" xfId="7" applyNumberFormat="1" applyFont="1"/>
    <xf numFmtId="38" fontId="4" fillId="0" borderId="0" xfId="7" applyNumberFormat="1" applyFont="1" applyAlignment="1">
      <alignment horizontal="center"/>
    </xf>
    <xf numFmtId="38" fontId="4" fillId="0" borderId="19" xfId="7" applyNumberFormat="1" applyFont="1" applyBorder="1" applyAlignment="1">
      <alignment horizontal="center" vertical="center"/>
    </xf>
    <xf numFmtId="38" fontId="4" fillId="0" borderId="19" xfId="7" applyNumberFormat="1" applyFont="1" applyBorder="1" applyAlignment="1">
      <alignment horizontal="center"/>
    </xf>
    <xf numFmtId="38" fontId="4" fillId="0" borderId="19" xfId="7" applyNumberFormat="1" applyFont="1" applyBorder="1"/>
    <xf numFmtId="9" fontId="4" fillId="0" borderId="19" xfId="4" applyFont="1" applyBorder="1" applyAlignment="1"/>
    <xf numFmtId="0" fontId="0" fillId="2" borderId="45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center" vertical="center"/>
    </xf>
    <xf numFmtId="176" fontId="4" fillId="0" borderId="33" xfId="8" applyNumberFormat="1" applyFont="1" applyBorder="1" applyAlignment="1">
      <alignment vertical="center" shrinkToFit="1"/>
    </xf>
    <xf numFmtId="0" fontId="4" fillId="0" borderId="3" xfId="7" applyFont="1" applyFill="1" applyBorder="1" applyAlignment="1">
      <alignment shrinkToFit="1"/>
    </xf>
    <xf numFmtId="176" fontId="12" fillId="2" borderId="3" xfId="7" applyNumberFormat="1" applyFont="1" applyFill="1" applyBorder="1"/>
    <xf numFmtId="0" fontId="0" fillId="2" borderId="21" xfId="0" applyFont="1" applyFill="1" applyBorder="1" applyAlignment="1">
      <alignment horizontal="left" vertical="top" wrapText="1"/>
    </xf>
    <xf numFmtId="176" fontId="4" fillId="0" borderId="33" xfId="8" applyNumberFormat="1" applyFont="1" applyFill="1" applyBorder="1" applyAlignment="1">
      <alignment vertical="center"/>
    </xf>
    <xf numFmtId="0" fontId="4" fillId="0" borderId="19" xfId="7" applyFont="1" applyBorder="1" applyAlignment="1"/>
    <xf numFmtId="176" fontId="4" fillId="0" borderId="33" xfId="8" applyNumberFormat="1" applyFont="1" applyFill="1" applyBorder="1" applyAlignment="1">
      <alignment vertical="center" shrinkToFit="1"/>
    </xf>
    <xf numFmtId="38" fontId="4" fillId="0" borderId="19" xfId="7" applyNumberFormat="1" applyFont="1" applyFill="1" applyBorder="1"/>
    <xf numFmtId="176" fontId="4" fillId="0" borderId="19" xfId="7" applyNumberFormat="1" applyFont="1" applyFill="1" applyBorder="1" applyAlignment="1">
      <alignment horizontal="center" vertical="center"/>
    </xf>
    <xf numFmtId="38" fontId="13" fillId="0" borderId="0" xfId="7" applyNumberFormat="1" applyFont="1"/>
    <xf numFmtId="0" fontId="4" fillId="0" borderId="0" xfId="8" applyFont="1" applyBorder="1" applyAlignment="1">
      <alignment horizontal="right"/>
    </xf>
    <xf numFmtId="0" fontId="13" fillId="0" borderId="0" xfId="8" applyFont="1"/>
    <xf numFmtId="38" fontId="4" fillId="0" borderId="19" xfId="7" applyNumberFormat="1" applyFont="1" applyFill="1" applyBorder="1" applyAlignment="1">
      <alignment horizontal="center" vertical="center"/>
    </xf>
    <xf numFmtId="0" fontId="13" fillId="0" borderId="0" xfId="7" applyFont="1"/>
    <xf numFmtId="0" fontId="16" fillId="2" borderId="21" xfId="0" applyFont="1" applyFill="1" applyBorder="1" applyAlignment="1">
      <alignment horizontal="left" vertical="top" wrapText="1"/>
    </xf>
    <xf numFmtId="176" fontId="12" fillId="3" borderId="8" xfId="7" applyNumberFormat="1" applyFont="1" applyFill="1" applyBorder="1"/>
    <xf numFmtId="176" fontId="17" fillId="0" borderId="0" xfId="8" applyNumberFormat="1" applyFont="1" applyBorder="1" applyAlignment="1">
      <alignment vertical="center"/>
    </xf>
    <xf numFmtId="0" fontId="18" fillId="0" borderId="3" xfId="7" applyFont="1" applyBorder="1" applyAlignment="1">
      <alignment shrinkToFit="1"/>
    </xf>
    <xf numFmtId="0" fontId="4" fillId="0" borderId="40" xfId="8" applyFont="1" applyBorder="1" applyAlignment="1">
      <alignment vertical="center" shrinkToFit="1"/>
    </xf>
    <xf numFmtId="0" fontId="13" fillId="0" borderId="3" xfId="7" applyFont="1" applyFill="1" applyBorder="1" applyAlignment="1">
      <alignment shrinkToFit="1"/>
    </xf>
    <xf numFmtId="176" fontId="12" fillId="0" borderId="0" xfId="8" applyNumberFormat="1" applyFont="1" applyBorder="1" applyAlignment="1">
      <alignment vertical="center"/>
    </xf>
    <xf numFmtId="176" fontId="13" fillId="2" borderId="15" xfId="7" applyNumberFormat="1" applyFont="1" applyFill="1" applyBorder="1"/>
    <xf numFmtId="176" fontId="13" fillId="2" borderId="3" xfId="7" applyNumberFormat="1" applyFont="1" applyFill="1" applyBorder="1"/>
    <xf numFmtId="0" fontId="0" fillId="5" borderId="21" xfId="0" applyFill="1" applyBorder="1" applyAlignment="1">
      <alignment horizontal="left" vertical="top" wrapText="1"/>
    </xf>
    <xf numFmtId="176" fontId="13" fillId="0" borderId="33" xfId="8" applyNumberFormat="1" applyFont="1" applyFill="1" applyBorder="1" applyAlignment="1">
      <alignment vertical="center"/>
    </xf>
    <xf numFmtId="176" fontId="13" fillId="0" borderId="32" xfId="8" applyNumberFormat="1" applyFont="1" applyFill="1" applyBorder="1" applyAlignment="1">
      <alignment vertical="center"/>
    </xf>
    <xf numFmtId="176" fontId="13" fillId="6" borderId="46" xfId="7" applyNumberFormat="1" applyFont="1" applyFill="1" applyBorder="1"/>
    <xf numFmtId="176" fontId="13" fillId="6" borderId="8" xfId="7" applyNumberFormat="1" applyFont="1" applyFill="1" applyBorder="1"/>
    <xf numFmtId="0" fontId="13" fillId="0" borderId="3" xfId="7" applyFont="1" applyBorder="1" applyAlignment="1">
      <alignment shrinkToFit="1"/>
    </xf>
    <xf numFmtId="176" fontId="13" fillId="0" borderId="10" xfId="7" applyNumberFormat="1" applyFont="1" applyBorder="1"/>
    <xf numFmtId="176" fontId="19" fillId="3" borderId="45" xfId="7" applyNumberFormat="1" applyFont="1" applyFill="1" applyBorder="1"/>
    <xf numFmtId="176" fontId="20" fillId="3" borderId="8" xfId="7" applyNumberFormat="1" applyFont="1" applyFill="1" applyBorder="1"/>
    <xf numFmtId="176" fontId="19" fillId="3" borderId="8" xfId="7" applyNumberFormat="1" applyFont="1" applyFill="1" applyBorder="1"/>
    <xf numFmtId="176" fontId="19" fillId="3" borderId="19" xfId="7" applyNumberFormat="1" applyFont="1" applyFill="1" applyBorder="1"/>
    <xf numFmtId="176" fontId="21" fillId="6" borderId="8" xfId="7" applyNumberFormat="1" applyFont="1" applyFill="1" applyBorder="1"/>
    <xf numFmtId="0" fontId="3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7" applyFont="1" applyAlignment="1">
      <alignment horizontal="center"/>
    </xf>
    <xf numFmtId="0" fontId="0" fillId="3" borderId="73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0" fontId="0" fillId="3" borderId="76" xfId="0" applyFill="1" applyBorder="1" applyAlignment="1">
      <alignment horizontal="center" vertical="center" shrinkToFit="1"/>
    </xf>
    <xf numFmtId="0" fontId="0" fillId="3" borderId="77" xfId="0" applyFill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80" xfId="0" applyFont="1" applyFill="1" applyBorder="1" applyAlignment="1">
      <alignment horizontal="center" vertical="center"/>
    </xf>
    <xf numFmtId="0" fontId="4" fillId="0" borderId="81" xfId="7" applyFont="1" applyBorder="1" applyAlignment="1">
      <alignment vertical="center" wrapText="1"/>
    </xf>
    <xf numFmtId="0" fontId="4" fillId="0" borderId="82" xfId="7" applyFont="1" applyBorder="1" applyAlignment="1">
      <alignment vertical="center" wrapText="1"/>
    </xf>
    <xf numFmtId="0" fontId="4" fillId="0" borderId="82" xfId="7" applyFont="1" applyBorder="1" applyAlignment="1">
      <alignment vertical="center"/>
    </xf>
    <xf numFmtId="0" fontId="0" fillId="0" borderId="83" xfId="0" applyBorder="1" applyAlignment="1">
      <alignment vertical="center"/>
    </xf>
    <xf numFmtId="0" fontId="0" fillId="3" borderId="6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176" fontId="4" fillId="0" borderId="24" xfId="7" applyNumberFormat="1" applyFont="1" applyBorder="1" applyAlignment="1">
      <alignment horizontal="center" vertical="center" shrinkToFit="1"/>
    </xf>
    <xf numFmtId="0" fontId="0" fillId="3" borderId="31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3" borderId="85" xfId="0" applyFill="1" applyBorder="1" applyAlignment="1">
      <alignment horizontal="center" vertical="center"/>
    </xf>
    <xf numFmtId="0" fontId="0" fillId="3" borderId="45" xfId="0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85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176" fontId="4" fillId="0" borderId="25" xfId="7" applyNumberFormat="1" applyFont="1" applyBorder="1" applyAlignment="1">
      <alignment horizontal="center" vertical="center" shrinkToFit="1"/>
    </xf>
    <xf numFmtId="0" fontId="0" fillId="3" borderId="66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4" fillId="0" borderId="19" xfId="7" applyFont="1" applyBorder="1" applyAlignment="1">
      <alignment horizontal="center" shrinkToFit="1"/>
    </xf>
    <xf numFmtId="0" fontId="0" fillId="3" borderId="73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3" borderId="89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4" fillId="0" borderId="0" xfId="8" applyFont="1" applyAlignment="1">
      <alignment horizontal="center"/>
    </xf>
    <xf numFmtId="0" fontId="1" fillId="0" borderId="0" xfId="8" applyFont="1" applyAlignment="1">
      <alignment horizontal="center"/>
    </xf>
    <xf numFmtId="0" fontId="4" fillId="0" borderId="0" xfId="8" applyFont="1" applyBorder="1" applyAlignment="1">
      <alignment horizontal="right"/>
    </xf>
    <xf numFmtId="176" fontId="3" fillId="0" borderId="1" xfId="8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6" fillId="0" borderId="90" xfId="8" applyFont="1" applyBorder="1" applyAlignment="1">
      <alignment horizontal="center" vertical="center"/>
    </xf>
    <xf numFmtId="176" fontId="3" fillId="0" borderId="91" xfId="8" applyNumberFormat="1" applyFont="1" applyBorder="1" applyAlignment="1">
      <alignment horizontal="center" vertical="center" wrapText="1"/>
    </xf>
    <xf numFmtId="176" fontId="3" fillId="0" borderId="91" xfId="8" applyNumberFormat="1" applyFont="1" applyBorder="1" applyAlignment="1">
      <alignment horizontal="center" vertical="center"/>
    </xf>
  </cellXfs>
  <cellStyles count="22">
    <cellStyle name="Calc Currency (0)" xfId="1"/>
    <cellStyle name="Header1" xfId="2"/>
    <cellStyle name="Header2" xfId="3"/>
    <cellStyle name="パーセント" xfId="4" builtinId="5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未定義" xfId="9"/>
    <cellStyle name="桁区切り 2" xfId="5"/>
    <cellStyle name="標準" xfId="0" builtinId="0"/>
    <cellStyle name="標準 2" xfId="6"/>
    <cellStyle name="標準_2009年度正味予算書(第1次案)" xfId="7"/>
    <cellStyle name="標準_2009年度正味予算書(第3次案)" xfId="8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7" workbookViewId="0">
      <selection activeCell="F28" sqref="F28"/>
    </sheetView>
  </sheetViews>
  <sheetFormatPr baseColWidth="12" defaultColWidth="8.83203125" defaultRowHeight="14" x14ac:dyDescent="0.15"/>
  <sheetData>
    <row r="1" spans="1:13" x14ac:dyDescent="0.15">
      <c r="A1" s="85" t="s">
        <v>277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6.7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x14ac:dyDescent="0.15">
      <c r="A3" s="91" t="s">
        <v>109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x14ac:dyDescent="0.15">
      <c r="A4" s="91" t="s">
        <v>128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6.75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15">
      <c r="A6" s="91" t="s">
        <v>273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x14ac:dyDescent="0.15">
      <c r="A7" s="91" t="s">
        <v>266</v>
      </c>
      <c r="B7" s="186"/>
      <c r="C7" s="186"/>
      <c r="D7" s="186"/>
      <c r="E7" s="186"/>
      <c r="F7" s="85"/>
      <c r="G7" s="85"/>
      <c r="H7" s="85"/>
      <c r="I7" s="85"/>
      <c r="J7" s="85"/>
      <c r="K7" s="85"/>
      <c r="L7" s="85"/>
      <c r="M7" s="85"/>
    </row>
    <row r="8" spans="1:13" x14ac:dyDescent="0.15">
      <c r="A8" s="91" t="s">
        <v>267</v>
      </c>
      <c r="B8" s="186"/>
      <c r="C8" s="186"/>
      <c r="D8" s="186"/>
      <c r="E8" s="186"/>
      <c r="F8" s="85"/>
      <c r="G8" s="85"/>
      <c r="H8" s="85"/>
      <c r="I8" s="85"/>
      <c r="J8" s="85"/>
      <c r="K8" s="85"/>
      <c r="L8" s="85"/>
      <c r="M8" s="85"/>
    </row>
    <row r="9" spans="1:13" x14ac:dyDescent="0.15">
      <c r="A9" s="86" t="s">
        <v>268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</row>
    <row r="10" spans="1:13" x14ac:dyDescent="0.15">
      <c r="A10" s="86" t="s">
        <v>269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x14ac:dyDescent="0.15">
      <c r="A11" s="86" t="s">
        <v>270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2" spans="1:13" x14ac:dyDescent="0.15">
      <c r="A12" s="86" t="s">
        <v>278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15">
      <c r="A13" s="86" t="s">
        <v>271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</row>
    <row r="14" spans="1:13" x14ac:dyDescent="0.15">
      <c r="A14" s="86" t="s">
        <v>272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1:13" ht="6.75" customHeight="1" x14ac:dyDescent="0.15">
      <c r="A15" s="86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1:13" x14ac:dyDescent="0.15">
      <c r="A16" s="86" t="s">
        <v>274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13" ht="6.75" customHeight="1" x14ac:dyDescent="0.15">
      <c r="A17" s="86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3" x14ac:dyDescent="0.15">
      <c r="A18" s="86" t="s">
        <v>275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t="6.75" customHeight="1" x14ac:dyDescent="0.15">
      <c r="A19" s="86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</row>
    <row r="20" spans="1:13" x14ac:dyDescent="0.15">
      <c r="A20" s="86" t="s">
        <v>281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ht="6.75" customHeight="1" x14ac:dyDescent="0.15">
      <c r="A21" s="8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x14ac:dyDescent="0.15">
      <c r="A22" s="86" t="s">
        <v>283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ht="6.75" customHeight="1" x14ac:dyDescent="0.15">
      <c r="A23" s="86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1:13" x14ac:dyDescent="0.15">
      <c r="A24" s="86" t="s">
        <v>284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13" ht="6.75" customHeight="1" x14ac:dyDescent="0.15">
      <c r="A25" s="86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15">
      <c r="A26" s="86" t="s">
        <v>282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</row>
    <row r="27" spans="1:13" ht="6.75" customHeight="1" x14ac:dyDescent="0.15">
      <c r="A27" s="86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</row>
    <row r="28" spans="1:13" x14ac:dyDescent="0.15">
      <c r="A28" s="86" t="s">
        <v>285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29" spans="1:13" x14ac:dyDescent="0.15">
      <c r="A29" s="86" t="s">
        <v>127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</row>
    <row r="30" spans="1:13" x14ac:dyDescent="0.15">
      <c r="A30" s="86" t="s">
        <v>12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1:13" x14ac:dyDescent="0.15">
      <c r="A31" s="86" t="s">
        <v>288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 ht="6.75" customHeight="1" x14ac:dyDescent="0.15">
      <c r="A32" s="86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</row>
    <row r="33" spans="1:13" x14ac:dyDescent="0.15">
      <c r="A33" s="86" t="s">
        <v>279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</row>
    <row r="34" spans="1:13" x14ac:dyDescent="0.15">
      <c r="A34" s="85" t="s">
        <v>280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</row>
    <row r="35" spans="1:13" ht="6.75" customHeight="1" x14ac:dyDescent="0.15">
      <c r="A35" s="86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15">
      <c r="A36" s="91" t="s">
        <v>287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  <row r="37" spans="1:13" x14ac:dyDescent="0.15">
      <c r="A37" s="186" t="s">
        <v>291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</row>
    <row r="38" spans="1:13" x14ac:dyDescent="0.15">
      <c r="A38" s="186" t="s">
        <v>289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</row>
    <row r="39" spans="1:13" x14ac:dyDescent="0.15">
      <c r="A39" s="186" t="s">
        <v>290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</row>
  </sheetData>
  <phoneticPr fontId="2"/>
  <pageMargins left="0.2" right="0.2" top="0.98425196850393704" bottom="0.98425196850393704" header="0.51181102362204722" footer="0.51181102362204722"/>
  <pageSetup paperSize="9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133"/>
  <sheetViews>
    <sheetView tabSelected="1" zoomScale="110" zoomScaleNormal="110" zoomScaleSheetLayoutView="75" zoomScalePageLayoutView="110" workbookViewId="0">
      <pane xSplit="1" ySplit="8" topLeftCell="BB69" activePane="bottomRight" state="frozen"/>
      <selection activeCell="BM18" sqref="BM18"/>
      <selection pane="topRight" activeCell="BM18" sqref="BM18"/>
      <selection pane="bottomLeft" activeCell="BM18" sqref="BM18"/>
      <selection pane="bottomRight" activeCell="A79" sqref="A79:XFD79"/>
    </sheetView>
  </sheetViews>
  <sheetFormatPr baseColWidth="12" defaultColWidth="16.6640625" defaultRowHeight="15" customHeight="1" x14ac:dyDescent="0.15"/>
  <cols>
    <col min="1" max="1" width="39.6640625" style="3" customWidth="1"/>
    <col min="2" max="2" width="11.1640625" style="4" customWidth="1"/>
    <col min="3" max="3" width="10.1640625" style="4" hidden="1" customWidth="1"/>
    <col min="4" max="4" width="10.6640625" style="4" hidden="1" customWidth="1"/>
    <col min="5" max="6" width="10.6640625" style="4" customWidth="1"/>
    <col min="7" max="7" width="11.1640625" style="4" customWidth="1"/>
    <col min="8" max="9" width="11.5" style="4" customWidth="1"/>
    <col min="10" max="10" width="10.6640625" style="4" hidden="1" customWidth="1"/>
    <col min="11" max="11" width="10.1640625" style="4" hidden="1" customWidth="1"/>
    <col min="12" max="13" width="10.6640625" style="4" hidden="1" customWidth="1"/>
    <col min="14" max="14" width="10.6640625" style="4" customWidth="1"/>
    <col min="15" max="18" width="11.1640625" style="4" customWidth="1"/>
    <col min="19" max="19" width="10.83203125" style="4" customWidth="1"/>
    <col min="20" max="20" width="11.1640625" style="4" hidden="1" customWidth="1"/>
    <col min="21" max="21" width="11.33203125" style="4" hidden="1" customWidth="1"/>
    <col min="22" max="22" width="0.1640625" style="4" hidden="1" customWidth="1"/>
    <col min="23" max="24" width="10.6640625" style="4" hidden="1" customWidth="1"/>
    <col min="25" max="26" width="11.1640625" style="4" hidden="1" customWidth="1"/>
    <col min="27" max="27" width="10" style="4" hidden="1" customWidth="1"/>
    <col min="28" max="28" width="10.6640625" style="4" hidden="1" customWidth="1"/>
    <col min="29" max="29" width="10.1640625" style="4" hidden="1" customWidth="1"/>
    <col min="30" max="31" width="10.6640625" style="4" hidden="1" customWidth="1"/>
    <col min="32" max="32" width="10.1640625" style="4" hidden="1" customWidth="1"/>
    <col min="33" max="33" width="10.6640625" style="4" hidden="1" customWidth="1"/>
    <col min="34" max="34" width="10.1640625" style="4" hidden="1" customWidth="1"/>
    <col min="35" max="38" width="10.6640625" style="4" hidden="1" customWidth="1"/>
    <col min="39" max="40" width="11.1640625" style="4" hidden="1" customWidth="1"/>
    <col min="41" max="41" width="10.1640625" style="4" hidden="1" customWidth="1"/>
    <col min="42" max="42" width="10.5" style="4" hidden="1" customWidth="1"/>
    <col min="43" max="43" width="10.6640625" style="4" hidden="1" customWidth="1"/>
    <col min="44" max="45" width="11.1640625" style="4" hidden="1" customWidth="1"/>
    <col min="46" max="46" width="10.1640625" style="4" hidden="1" customWidth="1"/>
    <col min="47" max="48" width="10.6640625" style="4" hidden="1" customWidth="1"/>
    <col min="49" max="49" width="11.1640625" style="4" hidden="1" customWidth="1"/>
    <col min="50" max="50" width="12.1640625" style="4" customWidth="1"/>
    <col min="51" max="51" width="11.6640625" style="4" customWidth="1"/>
    <col min="52" max="52" width="10.83203125" style="4" customWidth="1"/>
    <col min="53" max="53" width="10.1640625" style="4" customWidth="1"/>
    <col min="54" max="55" width="10.83203125" style="4" customWidth="1"/>
    <col min="56" max="57" width="10.6640625" style="4" customWidth="1"/>
    <col min="58" max="58" width="10.1640625" style="4" customWidth="1"/>
    <col min="59" max="62" width="10.6640625" style="4" hidden="1" customWidth="1"/>
    <col min="63" max="63" width="4.6640625" style="4" hidden="1" customWidth="1"/>
    <col min="64" max="69" width="10.6640625" style="4" hidden="1" customWidth="1"/>
    <col min="70" max="70" width="7.33203125" style="4" hidden="1" customWidth="1"/>
    <col min="71" max="81" width="10.6640625" style="4" hidden="1" customWidth="1"/>
    <col min="82" max="82" width="10.6640625" style="4" customWidth="1"/>
    <col min="83" max="83" width="12.6640625" style="4" bestFit="1" customWidth="1"/>
    <col min="84" max="84" width="13.6640625" style="4" customWidth="1"/>
    <col min="85" max="85" width="17.6640625" style="4" customWidth="1"/>
    <col min="86" max="86" width="14.6640625" style="4" bestFit="1" customWidth="1"/>
    <col min="87" max="87" width="16.6640625" style="1"/>
    <col min="88" max="88" width="18.6640625" style="1" customWidth="1"/>
    <col min="89" max="89" width="16.6640625" style="194"/>
    <col min="90" max="16384" width="16.6640625" style="1"/>
  </cols>
  <sheetData>
    <row r="1" spans="1:90" ht="15" customHeight="1" x14ac:dyDescent="0.15">
      <c r="A1" s="237" t="str">
        <f>+'霧島青年会議所正味財産計算書 (様式)'!A1:K1</f>
        <v>公益社団法人霧島青年会議所　正味財産増減書　予算書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</row>
    <row r="2" spans="1:90" ht="15" customHeight="1" x14ac:dyDescent="0.15">
      <c r="A2" s="239" t="str">
        <f>+'霧島青年会議所正味財産計算書 (様式)'!A2:K2</f>
        <v>2019年1月1日から2019年12月31日まで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</row>
    <row r="3" spans="1:90" ht="15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 t="s">
        <v>14</v>
      </c>
    </row>
    <row r="4" spans="1:90" ht="15" customHeight="1" x14ac:dyDescent="0.15">
      <c r="A4" s="251" t="s">
        <v>7</v>
      </c>
      <c r="B4" s="276" t="s">
        <v>5</v>
      </c>
      <c r="C4" s="277"/>
      <c r="D4" s="277"/>
      <c r="E4" s="277" t="s">
        <v>332</v>
      </c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80"/>
      <c r="AY4" s="240" t="s">
        <v>140</v>
      </c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2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4"/>
      <c r="CF4" s="245" t="s">
        <v>6</v>
      </c>
      <c r="CG4" s="255" t="s">
        <v>13</v>
      </c>
      <c r="CH4" s="248" t="s">
        <v>352</v>
      </c>
    </row>
    <row r="5" spans="1:90" ht="15" customHeight="1" x14ac:dyDescent="0.15">
      <c r="A5" s="252"/>
      <c r="B5" s="283" t="s">
        <v>130</v>
      </c>
      <c r="C5" s="281"/>
      <c r="D5" s="281"/>
      <c r="E5" s="281" t="s">
        <v>333</v>
      </c>
      <c r="F5" s="281"/>
      <c r="G5" s="282"/>
      <c r="H5" s="268" t="s">
        <v>132</v>
      </c>
      <c r="I5" s="268"/>
      <c r="J5" s="268"/>
      <c r="K5" s="268"/>
      <c r="L5" s="268"/>
      <c r="M5" s="268"/>
      <c r="N5" s="268"/>
      <c r="O5" s="269"/>
      <c r="P5" s="267" t="s">
        <v>133</v>
      </c>
      <c r="Q5" s="281"/>
      <c r="R5" s="281"/>
      <c r="S5" s="282"/>
      <c r="T5" s="267" t="s">
        <v>134</v>
      </c>
      <c r="U5" s="268"/>
      <c r="V5" s="268"/>
      <c r="W5" s="268"/>
      <c r="X5" s="268"/>
      <c r="Y5" s="269"/>
      <c r="Z5" s="267" t="s">
        <v>135</v>
      </c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2"/>
      <c r="AN5" s="267" t="s">
        <v>136</v>
      </c>
      <c r="AO5" s="281"/>
      <c r="AP5" s="281"/>
      <c r="AQ5" s="281"/>
      <c r="AR5" s="282"/>
      <c r="AS5" s="267" t="s">
        <v>137</v>
      </c>
      <c r="AT5" s="268"/>
      <c r="AU5" s="268"/>
      <c r="AV5" s="268"/>
      <c r="AW5" s="269"/>
      <c r="AX5" s="285" t="s">
        <v>138</v>
      </c>
      <c r="AY5" s="258">
        <v>1</v>
      </c>
      <c r="AZ5" s="270">
        <v>2</v>
      </c>
      <c r="BA5" s="270">
        <v>3</v>
      </c>
      <c r="BB5" s="270">
        <v>4</v>
      </c>
      <c r="BC5" s="270">
        <v>5</v>
      </c>
      <c r="BD5" s="270">
        <v>7</v>
      </c>
      <c r="BE5" s="270">
        <v>7</v>
      </c>
      <c r="BF5" s="270">
        <v>8</v>
      </c>
      <c r="BG5" s="270">
        <v>7</v>
      </c>
      <c r="BH5" s="270">
        <v>8</v>
      </c>
      <c r="BI5" s="270">
        <v>9</v>
      </c>
      <c r="BJ5" s="270">
        <v>10</v>
      </c>
      <c r="BK5" s="270">
        <v>11</v>
      </c>
      <c r="BL5" s="270">
        <v>12</v>
      </c>
      <c r="BM5" s="270">
        <v>13</v>
      </c>
      <c r="BN5" s="270">
        <v>14</v>
      </c>
      <c r="BO5" s="270">
        <v>15</v>
      </c>
      <c r="BP5" s="270">
        <v>16</v>
      </c>
      <c r="BQ5" s="270">
        <v>17</v>
      </c>
      <c r="BR5" s="270">
        <v>18</v>
      </c>
      <c r="BS5" s="270">
        <v>19</v>
      </c>
      <c r="BT5" s="270">
        <v>20</v>
      </c>
      <c r="BU5" s="270">
        <v>21</v>
      </c>
      <c r="BV5" s="270">
        <v>22</v>
      </c>
      <c r="BW5" s="270">
        <v>23</v>
      </c>
      <c r="BX5" s="270">
        <v>24</v>
      </c>
      <c r="BY5" s="270">
        <v>25</v>
      </c>
      <c r="BZ5" s="270">
        <v>26</v>
      </c>
      <c r="CA5" s="270">
        <v>27</v>
      </c>
      <c r="CB5" s="270">
        <v>28</v>
      </c>
      <c r="CC5" s="270">
        <v>29</v>
      </c>
      <c r="CD5" s="270" t="s">
        <v>286</v>
      </c>
      <c r="CE5" s="285" t="s">
        <v>139</v>
      </c>
      <c r="CF5" s="246"/>
      <c r="CG5" s="256"/>
      <c r="CH5" s="249"/>
    </row>
    <row r="6" spans="1:90" ht="15" customHeight="1" x14ac:dyDescent="0.15">
      <c r="A6" s="252"/>
      <c r="B6" s="284" t="s">
        <v>316</v>
      </c>
      <c r="C6" s="262"/>
      <c r="D6" s="262"/>
      <c r="E6" s="262" t="s">
        <v>334</v>
      </c>
      <c r="F6" s="262"/>
      <c r="G6" s="263"/>
      <c r="H6" s="273" t="s">
        <v>357</v>
      </c>
      <c r="I6" s="273"/>
      <c r="J6" s="273"/>
      <c r="K6" s="273"/>
      <c r="L6" s="273"/>
      <c r="M6" s="273"/>
      <c r="N6" s="273"/>
      <c r="O6" s="274"/>
      <c r="P6" s="261" t="s">
        <v>317</v>
      </c>
      <c r="Q6" s="262"/>
      <c r="R6" s="262"/>
      <c r="S6" s="263"/>
      <c r="T6" s="261"/>
      <c r="U6" s="273"/>
      <c r="V6" s="273"/>
      <c r="W6" s="273"/>
      <c r="X6" s="273"/>
      <c r="Y6" s="274"/>
      <c r="Z6" s="261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3"/>
      <c r="AN6" s="261"/>
      <c r="AO6" s="262"/>
      <c r="AP6" s="262"/>
      <c r="AQ6" s="262"/>
      <c r="AR6" s="263"/>
      <c r="AS6" s="261"/>
      <c r="AT6" s="273"/>
      <c r="AU6" s="273"/>
      <c r="AV6" s="273"/>
      <c r="AW6" s="274"/>
      <c r="AX6" s="286"/>
      <c r="AY6" s="259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6"/>
      <c r="CF6" s="246"/>
      <c r="CG6" s="256"/>
      <c r="CH6" s="249"/>
    </row>
    <row r="7" spans="1:90" ht="15" customHeight="1" x14ac:dyDescent="0.15">
      <c r="A7" s="253"/>
      <c r="B7" s="82">
        <v>1</v>
      </c>
      <c r="C7" s="83">
        <v>2</v>
      </c>
      <c r="D7" s="83">
        <v>3</v>
      </c>
      <c r="E7" s="201"/>
      <c r="F7" s="264" t="s">
        <v>286</v>
      </c>
      <c r="G7" s="264" t="s">
        <v>131</v>
      </c>
      <c r="H7" s="83">
        <v>1</v>
      </c>
      <c r="I7" s="83">
        <v>2</v>
      </c>
      <c r="J7" s="83">
        <v>3</v>
      </c>
      <c r="K7" s="83">
        <v>4</v>
      </c>
      <c r="L7" s="83">
        <v>5</v>
      </c>
      <c r="M7" s="83">
        <v>6</v>
      </c>
      <c r="N7" s="264" t="s">
        <v>286</v>
      </c>
      <c r="O7" s="264" t="s">
        <v>131</v>
      </c>
      <c r="P7" s="83">
        <v>1</v>
      </c>
      <c r="Q7" s="83">
        <v>2</v>
      </c>
      <c r="R7" s="264" t="s">
        <v>286</v>
      </c>
      <c r="S7" s="264" t="s">
        <v>131</v>
      </c>
      <c r="T7" s="83">
        <v>1</v>
      </c>
      <c r="U7" s="83">
        <v>2</v>
      </c>
      <c r="V7" s="83">
        <v>3</v>
      </c>
      <c r="W7" s="83">
        <v>4</v>
      </c>
      <c r="X7" s="264" t="s">
        <v>286</v>
      </c>
      <c r="Y7" s="264" t="s">
        <v>131</v>
      </c>
      <c r="Z7" s="83">
        <v>1</v>
      </c>
      <c r="AA7" s="83">
        <v>2</v>
      </c>
      <c r="AB7" s="83">
        <v>3</v>
      </c>
      <c r="AC7" s="83">
        <v>4</v>
      </c>
      <c r="AD7" s="83">
        <v>5</v>
      </c>
      <c r="AE7" s="83">
        <v>6</v>
      </c>
      <c r="AF7" s="83">
        <v>7</v>
      </c>
      <c r="AG7" s="83">
        <v>8</v>
      </c>
      <c r="AH7" s="83">
        <v>9</v>
      </c>
      <c r="AI7" s="83">
        <v>10</v>
      </c>
      <c r="AJ7" s="83">
        <v>11</v>
      </c>
      <c r="AK7" s="83">
        <v>12</v>
      </c>
      <c r="AL7" s="264" t="s">
        <v>286</v>
      </c>
      <c r="AM7" s="264" t="s">
        <v>131</v>
      </c>
      <c r="AN7" s="83">
        <v>1</v>
      </c>
      <c r="AO7" s="83">
        <v>2</v>
      </c>
      <c r="AP7" s="83">
        <v>3</v>
      </c>
      <c r="AQ7" s="264" t="s">
        <v>286</v>
      </c>
      <c r="AR7" s="264" t="s">
        <v>131</v>
      </c>
      <c r="AS7" s="83">
        <v>1</v>
      </c>
      <c r="AT7" s="83">
        <v>2</v>
      </c>
      <c r="AU7" s="83">
        <v>3</v>
      </c>
      <c r="AV7" s="264" t="s">
        <v>286</v>
      </c>
      <c r="AW7" s="264" t="s">
        <v>131</v>
      </c>
      <c r="AX7" s="286"/>
      <c r="AY7" s="260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89"/>
      <c r="BL7" s="289"/>
      <c r="BM7" s="289"/>
      <c r="BN7" s="289"/>
      <c r="BO7" s="289"/>
      <c r="BP7" s="289"/>
      <c r="BQ7" s="289"/>
      <c r="BR7" s="289"/>
      <c r="BS7" s="289"/>
      <c r="BT7" s="289"/>
      <c r="BU7" s="289"/>
      <c r="BV7" s="289"/>
      <c r="BW7" s="289"/>
      <c r="BX7" s="289"/>
      <c r="BY7" s="289"/>
      <c r="BZ7" s="289"/>
      <c r="CA7" s="289"/>
      <c r="CB7" s="289"/>
      <c r="CC7" s="289"/>
      <c r="CD7" s="288"/>
      <c r="CE7" s="286"/>
      <c r="CF7" s="246"/>
      <c r="CG7" s="256"/>
      <c r="CH7" s="249"/>
    </row>
    <row r="8" spans="1:90" s="2" customFormat="1" ht="45" customHeight="1" thickBot="1" x14ac:dyDescent="0.2">
      <c r="A8" s="254"/>
      <c r="B8" s="225" t="s">
        <v>358</v>
      </c>
      <c r="C8" s="81"/>
      <c r="D8" s="81"/>
      <c r="E8" s="200"/>
      <c r="F8" s="266"/>
      <c r="G8" s="265"/>
      <c r="H8" s="81" t="s">
        <v>314</v>
      </c>
      <c r="I8" s="81" t="s">
        <v>365</v>
      </c>
      <c r="J8" s="81"/>
      <c r="K8" s="81"/>
      <c r="L8" s="81"/>
      <c r="M8" s="81"/>
      <c r="N8" s="266"/>
      <c r="O8" s="265"/>
      <c r="P8" s="81"/>
      <c r="Q8" s="216"/>
      <c r="R8" s="266"/>
      <c r="S8" s="265"/>
      <c r="T8" s="92"/>
      <c r="U8" s="81"/>
      <c r="V8" s="81"/>
      <c r="W8" s="81"/>
      <c r="X8" s="266"/>
      <c r="Y8" s="265"/>
      <c r="Z8" s="92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266"/>
      <c r="AM8" s="265"/>
      <c r="AN8" s="92"/>
      <c r="AO8" s="81"/>
      <c r="AP8" s="81"/>
      <c r="AQ8" s="266"/>
      <c r="AR8" s="265"/>
      <c r="AS8" s="92"/>
      <c r="AT8" s="81"/>
      <c r="AU8" s="81"/>
      <c r="AV8" s="266"/>
      <c r="AW8" s="265"/>
      <c r="AX8" s="287"/>
      <c r="AY8" s="80" t="s">
        <v>312</v>
      </c>
      <c r="AZ8" s="205" t="s">
        <v>313</v>
      </c>
      <c r="BA8" s="205" t="s">
        <v>340</v>
      </c>
      <c r="BB8" s="205"/>
      <c r="BC8" s="205"/>
      <c r="BD8" s="205"/>
      <c r="BE8" s="205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266"/>
      <c r="CE8" s="287"/>
      <c r="CF8" s="247"/>
      <c r="CG8" s="257"/>
      <c r="CH8" s="250"/>
      <c r="CK8" s="195"/>
    </row>
    <row r="9" spans="1:90" ht="15" customHeight="1" x14ac:dyDescent="0.15">
      <c r="A9" s="6" t="s">
        <v>15</v>
      </c>
      <c r="B9" s="31"/>
      <c r="C9" s="32"/>
      <c r="D9" s="32"/>
      <c r="E9" s="32"/>
      <c r="F9" s="32"/>
      <c r="G9" s="32"/>
      <c r="H9" s="94"/>
      <c r="I9" s="32"/>
      <c r="J9" s="32"/>
      <c r="K9" s="32"/>
      <c r="L9" s="32"/>
      <c r="M9" s="32"/>
      <c r="N9" s="32"/>
      <c r="O9" s="32"/>
      <c r="P9" s="94"/>
      <c r="Q9" s="32"/>
      <c r="R9" s="32"/>
      <c r="S9" s="32"/>
      <c r="T9" s="94"/>
      <c r="U9" s="32"/>
      <c r="V9" s="32"/>
      <c r="W9" s="32"/>
      <c r="X9" s="32"/>
      <c r="Y9" s="32"/>
      <c r="Z9" s="94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94"/>
      <c r="AO9" s="32"/>
      <c r="AP9" s="32"/>
      <c r="AQ9" s="32"/>
      <c r="AR9" s="32"/>
      <c r="AS9" s="94"/>
      <c r="AT9" s="32"/>
      <c r="AU9" s="32"/>
      <c r="AV9" s="32"/>
      <c r="AW9" s="32"/>
      <c r="AX9" s="47"/>
      <c r="AY9" s="31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55"/>
      <c r="CF9" s="61"/>
      <c r="CG9" s="62"/>
      <c r="CH9" s="15"/>
    </row>
    <row r="10" spans="1:90" ht="15" customHeight="1" x14ac:dyDescent="0.15">
      <c r="A10" s="6" t="s">
        <v>16</v>
      </c>
      <c r="B10" s="31"/>
      <c r="C10" s="32"/>
      <c r="D10" s="32"/>
      <c r="E10" s="32"/>
      <c r="F10" s="32"/>
      <c r="G10" s="32"/>
      <c r="H10" s="94"/>
      <c r="I10" s="32"/>
      <c r="J10" s="32"/>
      <c r="K10" s="32"/>
      <c r="L10" s="32"/>
      <c r="M10" s="32"/>
      <c r="N10" s="32"/>
      <c r="O10" s="32"/>
      <c r="P10" s="94"/>
      <c r="Q10" s="32"/>
      <c r="R10" s="32"/>
      <c r="S10" s="32"/>
      <c r="T10" s="94"/>
      <c r="U10" s="32"/>
      <c r="V10" s="32"/>
      <c r="W10" s="32"/>
      <c r="X10" s="32"/>
      <c r="Y10" s="32"/>
      <c r="Z10" s="94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94"/>
      <c r="AO10" s="32"/>
      <c r="AP10" s="32"/>
      <c r="AQ10" s="32"/>
      <c r="AR10" s="32"/>
      <c r="AS10" s="94"/>
      <c r="AT10" s="32"/>
      <c r="AU10" s="32"/>
      <c r="AV10" s="32"/>
      <c r="AW10" s="32"/>
      <c r="AX10" s="47"/>
      <c r="AY10" s="31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55"/>
      <c r="CF10" s="61"/>
      <c r="CG10" s="62"/>
      <c r="CH10" s="15"/>
    </row>
    <row r="11" spans="1:90" ht="15" customHeight="1" x14ac:dyDescent="0.15">
      <c r="A11" s="6" t="s">
        <v>17</v>
      </c>
      <c r="B11" s="31"/>
      <c r="C11" s="32"/>
      <c r="D11" s="32"/>
      <c r="E11" s="32"/>
      <c r="F11" s="32"/>
      <c r="G11" s="32"/>
      <c r="H11" s="94"/>
      <c r="I11" s="32"/>
      <c r="J11" s="32"/>
      <c r="K11" s="32"/>
      <c r="L11" s="32"/>
      <c r="M11" s="32"/>
      <c r="N11" s="32"/>
      <c r="O11" s="32"/>
      <c r="P11" s="94"/>
      <c r="Q11" s="32"/>
      <c r="R11" s="32"/>
      <c r="S11" s="32"/>
      <c r="T11" s="94"/>
      <c r="U11" s="32"/>
      <c r="V11" s="32"/>
      <c r="W11" s="32"/>
      <c r="X11" s="32"/>
      <c r="Y11" s="32"/>
      <c r="Z11" s="94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94"/>
      <c r="AO11" s="32"/>
      <c r="AP11" s="32"/>
      <c r="AQ11" s="32"/>
      <c r="AR11" s="32"/>
      <c r="AS11" s="94"/>
      <c r="AT11" s="32"/>
      <c r="AU11" s="32"/>
      <c r="AV11" s="32"/>
      <c r="AW11" s="32"/>
      <c r="AX11" s="47"/>
      <c r="AY11" s="31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55"/>
      <c r="CF11" s="61"/>
      <c r="CG11" s="62"/>
      <c r="CH11" s="15"/>
    </row>
    <row r="12" spans="1:90" ht="15" customHeight="1" x14ac:dyDescent="0.15">
      <c r="A12" s="6" t="s">
        <v>18</v>
      </c>
      <c r="B12" s="33">
        <f t="shared" ref="B12:AY12" si="0">SUM(B13)</f>
        <v>0</v>
      </c>
      <c r="C12" s="34">
        <f t="shared" si="0"/>
        <v>0</v>
      </c>
      <c r="D12" s="34">
        <f t="shared" si="0"/>
        <v>0</v>
      </c>
      <c r="E12" s="34">
        <f t="shared" si="0"/>
        <v>0</v>
      </c>
      <c r="F12" s="34">
        <f t="shared" si="0"/>
        <v>0</v>
      </c>
      <c r="G12" s="34">
        <f t="shared" ref="G12:G47" si="1">SUM(B12:F12)</f>
        <v>0</v>
      </c>
      <c r="H12" s="95">
        <f t="shared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si="0"/>
        <v>0</v>
      </c>
      <c r="M12" s="34">
        <f t="shared" si="0"/>
        <v>0</v>
      </c>
      <c r="N12" s="34">
        <f t="shared" si="0"/>
        <v>0</v>
      </c>
      <c r="O12" s="34">
        <f t="shared" ref="O12:O47" si="2">SUM(H12:N12)</f>
        <v>0</v>
      </c>
      <c r="P12" s="95">
        <f t="shared" si="0"/>
        <v>0</v>
      </c>
      <c r="Q12" s="34">
        <f t="shared" si="0"/>
        <v>0</v>
      </c>
      <c r="R12" s="34">
        <f t="shared" si="0"/>
        <v>0</v>
      </c>
      <c r="S12" s="34">
        <f t="shared" ref="S12:S47" si="3">SUM(P12:R12)</f>
        <v>0</v>
      </c>
      <c r="T12" s="95">
        <f t="shared" si="0"/>
        <v>0</v>
      </c>
      <c r="U12" s="34">
        <f t="shared" si="0"/>
        <v>0</v>
      </c>
      <c r="V12" s="34">
        <f t="shared" si="0"/>
        <v>0</v>
      </c>
      <c r="W12" s="34">
        <f t="shared" si="0"/>
        <v>0</v>
      </c>
      <c r="X12" s="34">
        <f t="shared" si="0"/>
        <v>0</v>
      </c>
      <c r="Y12" s="34">
        <f t="shared" ref="Y12:Y47" si="4">SUM(T12:X12)</f>
        <v>0</v>
      </c>
      <c r="Z12" s="95">
        <f t="shared" si="0"/>
        <v>0</v>
      </c>
      <c r="AA12" s="34">
        <f t="shared" si="0"/>
        <v>0</v>
      </c>
      <c r="AB12" s="34">
        <f t="shared" si="0"/>
        <v>0</v>
      </c>
      <c r="AC12" s="34">
        <f t="shared" si="0"/>
        <v>0</v>
      </c>
      <c r="AD12" s="34">
        <f t="shared" si="0"/>
        <v>0</v>
      </c>
      <c r="AE12" s="34">
        <f t="shared" si="0"/>
        <v>0</v>
      </c>
      <c r="AF12" s="34">
        <f t="shared" si="0"/>
        <v>0</v>
      </c>
      <c r="AG12" s="34">
        <f t="shared" si="0"/>
        <v>0</v>
      </c>
      <c r="AH12" s="34">
        <f t="shared" si="0"/>
        <v>0</v>
      </c>
      <c r="AI12" s="34">
        <f t="shared" si="0"/>
        <v>0</v>
      </c>
      <c r="AJ12" s="34">
        <f t="shared" si="0"/>
        <v>0</v>
      </c>
      <c r="AK12" s="34">
        <f t="shared" si="0"/>
        <v>0</v>
      </c>
      <c r="AL12" s="34">
        <f t="shared" si="0"/>
        <v>0</v>
      </c>
      <c r="AM12" s="34">
        <f t="shared" ref="AM12:AM47" si="5">SUM(Z12:AL12)</f>
        <v>0</v>
      </c>
      <c r="AN12" s="95">
        <f t="shared" si="0"/>
        <v>0</v>
      </c>
      <c r="AO12" s="34">
        <f t="shared" si="0"/>
        <v>0</v>
      </c>
      <c r="AP12" s="34">
        <f t="shared" si="0"/>
        <v>0</v>
      </c>
      <c r="AQ12" s="34">
        <f t="shared" si="0"/>
        <v>0</v>
      </c>
      <c r="AR12" s="34">
        <f t="shared" ref="AR12:AR47" si="6">SUM(AN12:AQ12)</f>
        <v>0</v>
      </c>
      <c r="AS12" s="95">
        <f t="shared" si="0"/>
        <v>0</v>
      </c>
      <c r="AT12" s="34">
        <f t="shared" si="0"/>
        <v>0</v>
      </c>
      <c r="AU12" s="34">
        <f t="shared" si="0"/>
        <v>0</v>
      </c>
      <c r="AV12" s="34">
        <f t="shared" si="0"/>
        <v>0</v>
      </c>
      <c r="AW12" s="34">
        <f t="shared" ref="AW12:AW47" si="7">SUM(AS12:AV12)</f>
        <v>0</v>
      </c>
      <c r="AX12" s="48">
        <f t="shared" ref="AX12:AX47" si="8">SUM(AW12,AR12,AM12,Y12,S12,O12,G12)</f>
        <v>0</v>
      </c>
      <c r="AY12" s="33">
        <f t="shared" si="0"/>
        <v>0</v>
      </c>
      <c r="AZ12" s="34">
        <f t="shared" ref="AZ12:CG12" si="9">SUM(AZ13)</f>
        <v>0</v>
      </c>
      <c r="BA12" s="34">
        <f t="shared" si="9"/>
        <v>0</v>
      </c>
      <c r="BB12" s="34">
        <f t="shared" si="9"/>
        <v>0</v>
      </c>
      <c r="BC12" s="34">
        <f t="shared" si="9"/>
        <v>0</v>
      </c>
      <c r="BD12" s="34">
        <f t="shared" si="9"/>
        <v>0</v>
      </c>
      <c r="BE12" s="34">
        <f t="shared" si="9"/>
        <v>0</v>
      </c>
      <c r="BF12" s="34">
        <f t="shared" si="9"/>
        <v>0</v>
      </c>
      <c r="BG12" s="34">
        <f t="shared" si="9"/>
        <v>0</v>
      </c>
      <c r="BH12" s="34">
        <f t="shared" si="9"/>
        <v>0</v>
      </c>
      <c r="BI12" s="34">
        <f t="shared" si="9"/>
        <v>0</v>
      </c>
      <c r="BJ12" s="34">
        <f t="shared" si="9"/>
        <v>0</v>
      </c>
      <c r="BK12" s="34">
        <f t="shared" si="9"/>
        <v>0</v>
      </c>
      <c r="BL12" s="34">
        <f t="shared" si="9"/>
        <v>0</v>
      </c>
      <c r="BM12" s="34">
        <f t="shared" si="9"/>
        <v>0</v>
      </c>
      <c r="BN12" s="34">
        <f t="shared" si="9"/>
        <v>0</v>
      </c>
      <c r="BO12" s="34">
        <f t="shared" si="9"/>
        <v>0</v>
      </c>
      <c r="BP12" s="34">
        <f t="shared" si="9"/>
        <v>0</v>
      </c>
      <c r="BQ12" s="34">
        <f t="shared" si="9"/>
        <v>0</v>
      </c>
      <c r="BR12" s="34">
        <f t="shared" si="9"/>
        <v>0</v>
      </c>
      <c r="BS12" s="34">
        <f t="shared" si="9"/>
        <v>0</v>
      </c>
      <c r="BT12" s="34">
        <f t="shared" si="9"/>
        <v>0</v>
      </c>
      <c r="BU12" s="34">
        <f t="shared" si="9"/>
        <v>0</v>
      </c>
      <c r="BV12" s="34">
        <f t="shared" si="9"/>
        <v>0</v>
      </c>
      <c r="BW12" s="34">
        <f t="shared" si="9"/>
        <v>0</v>
      </c>
      <c r="BX12" s="34">
        <f t="shared" si="9"/>
        <v>0</v>
      </c>
      <c r="BY12" s="34">
        <f t="shared" si="9"/>
        <v>0</v>
      </c>
      <c r="BZ12" s="34">
        <f t="shared" si="9"/>
        <v>0</v>
      </c>
      <c r="CA12" s="34">
        <f t="shared" si="9"/>
        <v>0</v>
      </c>
      <c r="CB12" s="34">
        <f t="shared" si="9"/>
        <v>0</v>
      </c>
      <c r="CC12" s="34">
        <f t="shared" si="9"/>
        <v>0</v>
      </c>
      <c r="CD12" s="34">
        <f t="shared" si="9"/>
        <v>0</v>
      </c>
      <c r="CE12" s="54">
        <f t="shared" ref="CE12:CE47" si="10">SUM(AY12:CD12)</f>
        <v>0</v>
      </c>
      <c r="CF12" s="63">
        <f t="shared" si="9"/>
        <v>0</v>
      </c>
      <c r="CG12" s="64">
        <f t="shared" si="9"/>
        <v>0</v>
      </c>
      <c r="CH12" s="16">
        <f>SUM(CH13)</f>
        <v>0</v>
      </c>
    </row>
    <row r="13" spans="1:90" ht="15" customHeight="1" x14ac:dyDescent="0.15">
      <c r="A13" s="6" t="s">
        <v>19</v>
      </c>
      <c r="B13" s="29"/>
      <c r="C13" s="30"/>
      <c r="D13" s="30"/>
      <c r="E13" s="30"/>
      <c r="F13" s="30"/>
      <c r="G13" s="30">
        <f t="shared" si="1"/>
        <v>0</v>
      </c>
      <c r="H13" s="96"/>
      <c r="I13" s="30"/>
      <c r="J13" s="30"/>
      <c r="K13" s="30"/>
      <c r="L13" s="30"/>
      <c r="M13" s="30"/>
      <c r="N13" s="30"/>
      <c r="O13" s="30">
        <f t="shared" si="2"/>
        <v>0</v>
      </c>
      <c r="P13" s="96"/>
      <c r="Q13" s="30"/>
      <c r="R13" s="30"/>
      <c r="S13" s="30">
        <f t="shared" si="3"/>
        <v>0</v>
      </c>
      <c r="T13" s="96"/>
      <c r="U13" s="30"/>
      <c r="V13" s="30"/>
      <c r="W13" s="30"/>
      <c r="X13" s="30"/>
      <c r="Y13" s="30">
        <f t="shared" si="4"/>
        <v>0</v>
      </c>
      <c r="Z13" s="96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>
        <f t="shared" si="5"/>
        <v>0</v>
      </c>
      <c r="AN13" s="96"/>
      <c r="AO13" s="30"/>
      <c r="AP13" s="30"/>
      <c r="AQ13" s="30"/>
      <c r="AR13" s="30">
        <f t="shared" si="6"/>
        <v>0</v>
      </c>
      <c r="AS13" s="96"/>
      <c r="AT13" s="30"/>
      <c r="AU13" s="30"/>
      <c r="AV13" s="30"/>
      <c r="AW13" s="30">
        <f t="shared" si="7"/>
        <v>0</v>
      </c>
      <c r="AX13" s="49">
        <f t="shared" si="8"/>
        <v>0</v>
      </c>
      <c r="AY13" s="29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53">
        <f t="shared" si="10"/>
        <v>0</v>
      </c>
      <c r="CF13" s="25"/>
      <c r="CG13" s="66"/>
      <c r="CH13" s="17">
        <f>SUM(AX13+CE13+CF13+CG13)</f>
        <v>0</v>
      </c>
    </row>
    <row r="14" spans="1:90" ht="15" customHeight="1" x14ac:dyDescent="0.15">
      <c r="A14" s="221" t="s">
        <v>20</v>
      </c>
      <c r="B14" s="88">
        <f>SUM(B15,B18)</f>
        <v>0</v>
      </c>
      <c r="C14" s="89">
        <f>SUM(C15,C18)</f>
        <v>0</v>
      </c>
      <c r="D14" s="89">
        <f>SUM(D15,D18)</f>
        <v>0</v>
      </c>
      <c r="E14" s="89">
        <f>SUM(E15,E18)</f>
        <v>0</v>
      </c>
      <c r="F14" s="89">
        <f>SUM(F15,F18)</f>
        <v>0</v>
      </c>
      <c r="G14" s="89">
        <f t="shared" si="1"/>
        <v>0</v>
      </c>
      <c r="H14" s="97">
        <f t="shared" ref="H14:N14" si="11">SUM(H15,H18)</f>
        <v>0</v>
      </c>
      <c r="I14" s="89">
        <f t="shared" si="11"/>
        <v>0</v>
      </c>
      <c r="J14" s="89">
        <f t="shared" si="11"/>
        <v>0</v>
      </c>
      <c r="K14" s="89">
        <f>SUM(K15,K18)</f>
        <v>0</v>
      </c>
      <c r="L14" s="89">
        <f>SUM(L15,L18)</f>
        <v>0</v>
      </c>
      <c r="M14" s="89">
        <f>SUM(M15,M18)</f>
        <v>0</v>
      </c>
      <c r="N14" s="89">
        <f t="shared" si="11"/>
        <v>0</v>
      </c>
      <c r="O14" s="89">
        <f t="shared" si="2"/>
        <v>0</v>
      </c>
      <c r="P14" s="97">
        <f>SUM(P15,P18)</f>
        <v>0</v>
      </c>
      <c r="Q14" s="89">
        <f>SUM(Q15,Q18)</f>
        <v>0</v>
      </c>
      <c r="R14" s="89">
        <f>SUM(R15,R18)</f>
        <v>0</v>
      </c>
      <c r="S14" s="89">
        <f t="shared" si="3"/>
        <v>0</v>
      </c>
      <c r="T14" s="97">
        <f>SUM(T15,T18)</f>
        <v>0</v>
      </c>
      <c r="U14" s="89">
        <f>SUM(U15,U18)</f>
        <v>0</v>
      </c>
      <c r="V14" s="89">
        <f>SUM(V15,V18)</f>
        <v>0</v>
      </c>
      <c r="W14" s="89">
        <f>SUM(W15,W18)</f>
        <v>0</v>
      </c>
      <c r="X14" s="89">
        <f>SUM(X15,X18)</f>
        <v>0</v>
      </c>
      <c r="Y14" s="89">
        <f t="shared" si="4"/>
        <v>0</v>
      </c>
      <c r="Z14" s="97">
        <f t="shared" ref="Z14:AL14" si="12">SUM(Z15,Z18)</f>
        <v>0</v>
      </c>
      <c r="AA14" s="89">
        <f t="shared" si="12"/>
        <v>0</v>
      </c>
      <c r="AB14" s="89">
        <f t="shared" si="12"/>
        <v>0</v>
      </c>
      <c r="AC14" s="89">
        <f t="shared" si="12"/>
        <v>0</v>
      </c>
      <c r="AD14" s="89">
        <f t="shared" si="12"/>
        <v>0</v>
      </c>
      <c r="AE14" s="89">
        <f t="shared" si="12"/>
        <v>0</v>
      </c>
      <c r="AF14" s="89">
        <f t="shared" ref="AF14:AK14" si="13">SUM(AF15,AF18)</f>
        <v>0</v>
      </c>
      <c r="AG14" s="89">
        <f t="shared" si="13"/>
        <v>0</v>
      </c>
      <c r="AH14" s="89">
        <f t="shared" si="13"/>
        <v>0</v>
      </c>
      <c r="AI14" s="89">
        <f t="shared" si="13"/>
        <v>0</v>
      </c>
      <c r="AJ14" s="89">
        <f>SUM(AJ15,AJ18)</f>
        <v>0</v>
      </c>
      <c r="AK14" s="89">
        <f t="shared" si="13"/>
        <v>0</v>
      </c>
      <c r="AL14" s="89">
        <f t="shared" si="12"/>
        <v>0</v>
      </c>
      <c r="AM14" s="89">
        <f t="shared" si="5"/>
        <v>0</v>
      </c>
      <c r="AN14" s="97">
        <f>SUM(AN15,AN18)</f>
        <v>0</v>
      </c>
      <c r="AO14" s="89">
        <f>SUM(AO15,AO18)</f>
        <v>0</v>
      </c>
      <c r="AP14" s="89">
        <f>SUM(AP15,AP18)</f>
        <v>0</v>
      </c>
      <c r="AQ14" s="89">
        <f>SUM(AQ15,AQ18)</f>
        <v>0</v>
      </c>
      <c r="AR14" s="89">
        <f t="shared" si="6"/>
        <v>0</v>
      </c>
      <c r="AS14" s="97">
        <f>SUM(AS15,AS18)</f>
        <v>0</v>
      </c>
      <c r="AT14" s="89">
        <f>SUM(AT15,AT18)</f>
        <v>0</v>
      </c>
      <c r="AU14" s="89">
        <f>SUM(AU15,AU18)</f>
        <v>0</v>
      </c>
      <c r="AV14" s="89">
        <f>SUM(AV15,AV18)</f>
        <v>0</v>
      </c>
      <c r="AW14" s="89">
        <f t="shared" si="7"/>
        <v>0</v>
      </c>
      <c r="AX14" s="48">
        <f t="shared" si="8"/>
        <v>0</v>
      </c>
      <c r="AY14" s="88">
        <f>SUM(AY15,AY18)</f>
        <v>0</v>
      </c>
      <c r="AZ14" s="89">
        <f t="shared" ref="AZ14:CG14" si="14">SUM(AZ15,AZ18)</f>
        <v>0</v>
      </c>
      <c r="BA14" s="89">
        <f t="shared" ref="BA14" si="15">SUM(BA15,BA18)</f>
        <v>0</v>
      </c>
      <c r="BB14" s="89">
        <f>SUM(BB15,BB18)</f>
        <v>0</v>
      </c>
      <c r="BC14" s="89">
        <f>SUM(BC15,BC18)</f>
        <v>0</v>
      </c>
      <c r="BD14" s="89">
        <f t="shared" ref="BD14" si="16">SUM(BD15,BD18)</f>
        <v>0</v>
      </c>
      <c r="BE14" s="89">
        <f t="shared" si="14"/>
        <v>0</v>
      </c>
      <c r="BF14" s="89">
        <f t="shared" si="14"/>
        <v>0</v>
      </c>
      <c r="BG14" s="89">
        <f t="shared" si="14"/>
        <v>0</v>
      </c>
      <c r="BH14" s="89">
        <f t="shared" si="14"/>
        <v>0</v>
      </c>
      <c r="BI14" s="89">
        <f t="shared" si="14"/>
        <v>0</v>
      </c>
      <c r="BJ14" s="89">
        <f t="shared" si="14"/>
        <v>0</v>
      </c>
      <c r="BK14" s="89">
        <f t="shared" si="14"/>
        <v>0</v>
      </c>
      <c r="BL14" s="89">
        <f t="shared" si="14"/>
        <v>0</v>
      </c>
      <c r="BM14" s="89">
        <f t="shared" si="14"/>
        <v>0</v>
      </c>
      <c r="BN14" s="89">
        <f t="shared" si="14"/>
        <v>0</v>
      </c>
      <c r="BO14" s="89">
        <f t="shared" si="14"/>
        <v>0</v>
      </c>
      <c r="BP14" s="89">
        <f t="shared" si="14"/>
        <v>0</v>
      </c>
      <c r="BQ14" s="89">
        <f t="shared" si="14"/>
        <v>0</v>
      </c>
      <c r="BR14" s="89">
        <f t="shared" si="14"/>
        <v>0</v>
      </c>
      <c r="BS14" s="89">
        <f t="shared" si="14"/>
        <v>0</v>
      </c>
      <c r="BT14" s="89">
        <f t="shared" si="14"/>
        <v>0</v>
      </c>
      <c r="BU14" s="89">
        <f t="shared" si="14"/>
        <v>0</v>
      </c>
      <c r="BV14" s="89">
        <f t="shared" si="14"/>
        <v>0</v>
      </c>
      <c r="BW14" s="89">
        <f t="shared" si="14"/>
        <v>0</v>
      </c>
      <c r="BX14" s="89">
        <f t="shared" si="14"/>
        <v>0</v>
      </c>
      <c r="BY14" s="89">
        <f t="shared" si="14"/>
        <v>0</v>
      </c>
      <c r="BZ14" s="89">
        <f t="shared" si="14"/>
        <v>0</v>
      </c>
      <c r="CA14" s="89">
        <f t="shared" si="14"/>
        <v>0</v>
      </c>
      <c r="CB14" s="89">
        <f t="shared" si="14"/>
        <v>0</v>
      </c>
      <c r="CC14" s="89">
        <f t="shared" si="14"/>
        <v>0</v>
      </c>
      <c r="CD14" s="89">
        <f t="shared" si="14"/>
        <v>0</v>
      </c>
      <c r="CE14" s="54">
        <f t="shared" si="10"/>
        <v>0</v>
      </c>
      <c r="CF14" s="63">
        <f>SUM(CF15,CF18)</f>
        <v>3386000</v>
      </c>
      <c r="CG14" s="64">
        <f t="shared" si="14"/>
        <v>0</v>
      </c>
      <c r="CH14" s="16">
        <f>SUM(CH15,CH18)</f>
        <v>3386000</v>
      </c>
      <c r="CJ14" s="187"/>
      <c r="CK14" s="196" t="s">
        <v>294</v>
      </c>
      <c r="CL14" s="187" t="s">
        <v>293</v>
      </c>
    </row>
    <row r="15" spans="1:90" ht="15" customHeight="1" x14ac:dyDescent="0.15">
      <c r="A15" s="203" t="s">
        <v>21</v>
      </c>
      <c r="B15" s="31">
        <f>SUM(B16:B17)</f>
        <v>0</v>
      </c>
      <c r="C15" s="32">
        <f>SUM(C16:C17)</f>
        <v>0</v>
      </c>
      <c r="D15" s="32">
        <f>SUM(D16:D17)</f>
        <v>0</v>
      </c>
      <c r="E15" s="32">
        <f>SUM(E16:E17)</f>
        <v>0</v>
      </c>
      <c r="F15" s="32">
        <f>SUM(F16:F17)</f>
        <v>0</v>
      </c>
      <c r="G15" s="32">
        <f t="shared" si="1"/>
        <v>0</v>
      </c>
      <c r="H15" s="94">
        <f t="shared" ref="H15:N15" si="17">SUM(H16:H17)</f>
        <v>0</v>
      </c>
      <c r="I15" s="32">
        <f t="shared" si="17"/>
        <v>0</v>
      </c>
      <c r="J15" s="32">
        <f t="shared" si="17"/>
        <v>0</v>
      </c>
      <c r="K15" s="32">
        <f>SUM(K16:K17)</f>
        <v>0</v>
      </c>
      <c r="L15" s="32">
        <f>SUM(L16:L17)</f>
        <v>0</v>
      </c>
      <c r="M15" s="32">
        <f>SUM(M16:M17)</f>
        <v>0</v>
      </c>
      <c r="N15" s="32">
        <f t="shared" si="17"/>
        <v>0</v>
      </c>
      <c r="O15" s="32">
        <f t="shared" si="2"/>
        <v>0</v>
      </c>
      <c r="P15" s="94">
        <f>SUM(P16:P17)</f>
        <v>0</v>
      </c>
      <c r="Q15" s="32">
        <f>SUM(Q16:Q17)</f>
        <v>0</v>
      </c>
      <c r="R15" s="32">
        <f>SUM(R16:R17)</f>
        <v>0</v>
      </c>
      <c r="S15" s="32">
        <f t="shared" si="3"/>
        <v>0</v>
      </c>
      <c r="T15" s="94">
        <f>SUM(T16:T17)</f>
        <v>0</v>
      </c>
      <c r="U15" s="32">
        <f>SUM(U16:U17)</f>
        <v>0</v>
      </c>
      <c r="V15" s="32">
        <f>SUM(V16:V17)</f>
        <v>0</v>
      </c>
      <c r="W15" s="32">
        <f>SUM(W16:W17)</f>
        <v>0</v>
      </c>
      <c r="X15" s="32">
        <f>SUM(X16:X17)</f>
        <v>0</v>
      </c>
      <c r="Y15" s="32">
        <f t="shared" si="4"/>
        <v>0</v>
      </c>
      <c r="Z15" s="94">
        <f t="shared" ref="Z15:AL15" si="18">SUM(Z16:Z17)</f>
        <v>0</v>
      </c>
      <c r="AA15" s="32">
        <f t="shared" si="18"/>
        <v>0</v>
      </c>
      <c r="AB15" s="32">
        <f t="shared" si="18"/>
        <v>0</v>
      </c>
      <c r="AC15" s="32">
        <f t="shared" si="18"/>
        <v>0</v>
      </c>
      <c r="AD15" s="32">
        <f t="shared" si="18"/>
        <v>0</v>
      </c>
      <c r="AE15" s="32">
        <f t="shared" si="18"/>
        <v>0</v>
      </c>
      <c r="AF15" s="32">
        <f t="shared" ref="AF15:AK15" si="19">SUM(AF16:AF17)</f>
        <v>0</v>
      </c>
      <c r="AG15" s="32">
        <f t="shared" si="19"/>
        <v>0</v>
      </c>
      <c r="AH15" s="32">
        <f t="shared" si="19"/>
        <v>0</v>
      </c>
      <c r="AI15" s="32">
        <f t="shared" si="19"/>
        <v>0</v>
      </c>
      <c r="AJ15" s="32">
        <f>SUM(AJ16:AJ17)</f>
        <v>0</v>
      </c>
      <c r="AK15" s="32">
        <f t="shared" si="19"/>
        <v>0</v>
      </c>
      <c r="AL15" s="32">
        <f t="shared" si="18"/>
        <v>0</v>
      </c>
      <c r="AM15" s="32">
        <f t="shared" si="5"/>
        <v>0</v>
      </c>
      <c r="AN15" s="94">
        <f>SUM(AN16:AN17)</f>
        <v>0</v>
      </c>
      <c r="AO15" s="32">
        <f>SUM(AO16:AO17)</f>
        <v>0</v>
      </c>
      <c r="AP15" s="32">
        <f>SUM(AP16:AP17)</f>
        <v>0</v>
      </c>
      <c r="AQ15" s="32">
        <f>SUM(AQ16:AQ17)</f>
        <v>0</v>
      </c>
      <c r="AR15" s="32">
        <f t="shared" si="6"/>
        <v>0</v>
      </c>
      <c r="AS15" s="94">
        <f>SUM(AS16:AS17)</f>
        <v>0</v>
      </c>
      <c r="AT15" s="32">
        <f>SUM(AT16:AT17)</f>
        <v>0</v>
      </c>
      <c r="AU15" s="32">
        <f>SUM(AU16:AU17)</f>
        <v>0</v>
      </c>
      <c r="AV15" s="32">
        <f>SUM(AV16:AV17)</f>
        <v>0</v>
      </c>
      <c r="AW15" s="32">
        <f t="shared" si="7"/>
        <v>0</v>
      </c>
      <c r="AX15" s="47">
        <f t="shared" si="8"/>
        <v>0</v>
      </c>
      <c r="AY15" s="31">
        <f>SUM(AY16:AY17)</f>
        <v>0</v>
      </c>
      <c r="AZ15" s="32">
        <f t="shared" ref="AZ15:CD15" si="20">SUM(AZ16:AZ17)</f>
        <v>0</v>
      </c>
      <c r="BA15" s="32">
        <f t="shared" ref="BA15" si="21">SUM(BA16:BA17)</f>
        <v>0</v>
      </c>
      <c r="BB15" s="32">
        <f>SUM(BB16:BB17)</f>
        <v>0</v>
      </c>
      <c r="BC15" s="32">
        <f>SUM(BC16:BC17)</f>
        <v>0</v>
      </c>
      <c r="BD15" s="32">
        <f t="shared" ref="BD15" si="22">SUM(BD16:BD17)</f>
        <v>0</v>
      </c>
      <c r="BE15" s="32">
        <f t="shared" si="20"/>
        <v>0</v>
      </c>
      <c r="BF15" s="32">
        <f t="shared" si="20"/>
        <v>0</v>
      </c>
      <c r="BG15" s="32">
        <f t="shared" si="20"/>
        <v>0</v>
      </c>
      <c r="BH15" s="32">
        <f t="shared" si="20"/>
        <v>0</v>
      </c>
      <c r="BI15" s="32">
        <f t="shared" si="20"/>
        <v>0</v>
      </c>
      <c r="BJ15" s="32">
        <f t="shared" si="20"/>
        <v>0</v>
      </c>
      <c r="BK15" s="32">
        <f t="shared" si="20"/>
        <v>0</v>
      </c>
      <c r="BL15" s="32">
        <f t="shared" si="20"/>
        <v>0</v>
      </c>
      <c r="BM15" s="32">
        <f t="shared" si="20"/>
        <v>0</v>
      </c>
      <c r="BN15" s="32">
        <f t="shared" si="20"/>
        <v>0</v>
      </c>
      <c r="BO15" s="32">
        <f t="shared" si="20"/>
        <v>0</v>
      </c>
      <c r="BP15" s="32">
        <f t="shared" si="20"/>
        <v>0</v>
      </c>
      <c r="BQ15" s="32">
        <f t="shared" si="20"/>
        <v>0</v>
      </c>
      <c r="BR15" s="32">
        <f t="shared" si="20"/>
        <v>0</v>
      </c>
      <c r="BS15" s="32">
        <f t="shared" si="20"/>
        <v>0</v>
      </c>
      <c r="BT15" s="32">
        <f t="shared" si="20"/>
        <v>0</v>
      </c>
      <c r="BU15" s="32">
        <f t="shared" si="20"/>
        <v>0</v>
      </c>
      <c r="BV15" s="32">
        <f t="shared" si="20"/>
        <v>0</v>
      </c>
      <c r="BW15" s="32">
        <f t="shared" si="20"/>
        <v>0</v>
      </c>
      <c r="BX15" s="32">
        <f t="shared" si="20"/>
        <v>0</v>
      </c>
      <c r="BY15" s="32">
        <f t="shared" si="20"/>
        <v>0</v>
      </c>
      <c r="BZ15" s="32">
        <f t="shared" si="20"/>
        <v>0</v>
      </c>
      <c r="CA15" s="32">
        <f t="shared" si="20"/>
        <v>0</v>
      </c>
      <c r="CB15" s="32">
        <f t="shared" si="20"/>
        <v>0</v>
      </c>
      <c r="CC15" s="32">
        <f t="shared" si="20"/>
        <v>0</v>
      </c>
      <c r="CD15" s="32">
        <f t="shared" si="20"/>
        <v>0</v>
      </c>
      <c r="CE15" s="55">
        <f t="shared" si="10"/>
        <v>0</v>
      </c>
      <c r="CF15" s="61">
        <f>SUM(CF16:CF17)</f>
        <v>3286000</v>
      </c>
      <c r="CG15" s="62">
        <f>SUM(CG16:CG17)</f>
        <v>0</v>
      </c>
      <c r="CH15" s="19">
        <f>SUM(CH16:CH17)</f>
        <v>3286000</v>
      </c>
      <c r="CJ15" s="189" t="s">
        <v>292</v>
      </c>
      <c r="CK15" s="214">
        <v>36</v>
      </c>
      <c r="CL15" s="210">
        <v>90000</v>
      </c>
    </row>
    <row r="16" spans="1:90" ht="15" customHeight="1" x14ac:dyDescent="0.15">
      <c r="A16" s="90" t="s">
        <v>110</v>
      </c>
      <c r="B16" s="31"/>
      <c r="C16" s="32"/>
      <c r="D16" s="32"/>
      <c r="E16" s="32"/>
      <c r="F16" s="32"/>
      <c r="G16" s="32">
        <f t="shared" si="1"/>
        <v>0</v>
      </c>
      <c r="H16" s="94"/>
      <c r="I16" s="32"/>
      <c r="J16" s="32"/>
      <c r="K16" s="32"/>
      <c r="L16" s="32"/>
      <c r="M16" s="32"/>
      <c r="N16" s="32"/>
      <c r="O16" s="32">
        <f t="shared" si="2"/>
        <v>0</v>
      </c>
      <c r="P16" s="94"/>
      <c r="Q16" s="32"/>
      <c r="R16" s="32"/>
      <c r="S16" s="32">
        <f t="shared" si="3"/>
        <v>0</v>
      </c>
      <c r="T16" s="94"/>
      <c r="U16" s="32"/>
      <c r="V16" s="32"/>
      <c r="W16" s="32"/>
      <c r="X16" s="32"/>
      <c r="Y16" s="32">
        <f t="shared" si="4"/>
        <v>0</v>
      </c>
      <c r="Z16" s="94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>
        <f t="shared" si="5"/>
        <v>0</v>
      </c>
      <c r="AN16" s="94"/>
      <c r="AO16" s="32"/>
      <c r="AP16" s="32"/>
      <c r="AQ16" s="32"/>
      <c r="AR16" s="32">
        <f t="shared" si="6"/>
        <v>0</v>
      </c>
      <c r="AS16" s="94"/>
      <c r="AT16" s="32"/>
      <c r="AU16" s="32"/>
      <c r="AV16" s="32"/>
      <c r="AW16" s="32">
        <f t="shared" si="7"/>
        <v>0</v>
      </c>
      <c r="AX16" s="47">
        <f t="shared" si="8"/>
        <v>0</v>
      </c>
      <c r="AY16" s="31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55">
        <f t="shared" si="10"/>
        <v>0</v>
      </c>
      <c r="CF16" s="26">
        <f>(+CK15*CL15)</f>
        <v>3240000</v>
      </c>
      <c r="CG16" s="62"/>
      <c r="CH16" s="19">
        <f>SUM(AX16+CE16+CF16+CG16)</f>
        <v>3240000</v>
      </c>
      <c r="CJ16" s="189" t="s">
        <v>295</v>
      </c>
      <c r="CK16" s="214">
        <v>5</v>
      </c>
      <c r="CL16" s="210">
        <v>20000</v>
      </c>
    </row>
    <row r="17" spans="1:91" ht="15" customHeight="1" x14ac:dyDescent="0.15">
      <c r="A17" s="90" t="s">
        <v>111</v>
      </c>
      <c r="B17" s="31"/>
      <c r="C17" s="32"/>
      <c r="D17" s="32"/>
      <c r="E17" s="32"/>
      <c r="F17" s="32"/>
      <c r="G17" s="32">
        <f t="shared" si="1"/>
        <v>0</v>
      </c>
      <c r="H17" s="94"/>
      <c r="I17" s="32"/>
      <c r="J17" s="32"/>
      <c r="K17" s="32"/>
      <c r="L17" s="32"/>
      <c r="M17" s="32"/>
      <c r="N17" s="32"/>
      <c r="O17" s="32">
        <f t="shared" si="2"/>
        <v>0</v>
      </c>
      <c r="P17" s="94"/>
      <c r="Q17" s="32"/>
      <c r="R17" s="32"/>
      <c r="S17" s="32">
        <f t="shared" si="3"/>
        <v>0</v>
      </c>
      <c r="T17" s="94"/>
      <c r="U17" s="32"/>
      <c r="V17" s="32"/>
      <c r="W17" s="32"/>
      <c r="X17" s="32"/>
      <c r="Y17" s="32">
        <f t="shared" si="4"/>
        <v>0</v>
      </c>
      <c r="Z17" s="94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>
        <f t="shared" si="5"/>
        <v>0</v>
      </c>
      <c r="AN17" s="94"/>
      <c r="AO17" s="32"/>
      <c r="AP17" s="32"/>
      <c r="AQ17" s="32"/>
      <c r="AR17" s="32">
        <f t="shared" si="6"/>
        <v>0</v>
      </c>
      <c r="AS17" s="94"/>
      <c r="AT17" s="32"/>
      <c r="AU17" s="32"/>
      <c r="AV17" s="32"/>
      <c r="AW17" s="32">
        <f t="shared" si="7"/>
        <v>0</v>
      </c>
      <c r="AX17" s="47">
        <f t="shared" si="8"/>
        <v>0</v>
      </c>
      <c r="AY17" s="31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55">
        <f t="shared" si="10"/>
        <v>0</v>
      </c>
      <c r="CF17" s="26">
        <v>46000</v>
      </c>
      <c r="CG17" s="62"/>
      <c r="CH17" s="19">
        <f>SUM(AX17+CE17+CF17+CG17)</f>
        <v>46000</v>
      </c>
    </row>
    <row r="18" spans="1:91" ht="15" customHeight="1" x14ac:dyDescent="0.15">
      <c r="A18" s="203" t="s">
        <v>103</v>
      </c>
      <c r="B18" s="29"/>
      <c r="C18" s="30"/>
      <c r="D18" s="30"/>
      <c r="E18" s="30"/>
      <c r="F18" s="30"/>
      <c r="G18" s="30">
        <f t="shared" si="1"/>
        <v>0</v>
      </c>
      <c r="H18" s="96"/>
      <c r="I18" s="30"/>
      <c r="J18" s="30"/>
      <c r="K18" s="30"/>
      <c r="L18" s="30"/>
      <c r="M18" s="30"/>
      <c r="N18" s="30"/>
      <c r="O18" s="30">
        <f t="shared" si="2"/>
        <v>0</v>
      </c>
      <c r="P18" s="96"/>
      <c r="Q18" s="30"/>
      <c r="R18" s="30"/>
      <c r="S18" s="30">
        <f t="shared" si="3"/>
        <v>0</v>
      </c>
      <c r="T18" s="96"/>
      <c r="U18" s="30"/>
      <c r="V18" s="30"/>
      <c r="W18" s="30"/>
      <c r="X18" s="30"/>
      <c r="Y18" s="30">
        <f t="shared" si="4"/>
        <v>0</v>
      </c>
      <c r="Z18" s="96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>
        <f t="shared" si="5"/>
        <v>0</v>
      </c>
      <c r="AN18" s="96"/>
      <c r="AO18" s="30"/>
      <c r="AP18" s="30"/>
      <c r="AQ18" s="30"/>
      <c r="AR18" s="30">
        <f t="shared" si="6"/>
        <v>0</v>
      </c>
      <c r="AS18" s="96"/>
      <c r="AT18" s="30"/>
      <c r="AU18" s="30"/>
      <c r="AV18" s="30"/>
      <c r="AW18" s="30">
        <f t="shared" si="7"/>
        <v>0</v>
      </c>
      <c r="AX18" s="49">
        <f t="shared" si="8"/>
        <v>0</v>
      </c>
      <c r="AY18" s="29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53">
        <f t="shared" si="10"/>
        <v>0</v>
      </c>
      <c r="CF18" s="25">
        <f>+CK16*CL16</f>
        <v>100000</v>
      </c>
      <c r="CG18" s="66"/>
      <c r="CH18" s="17">
        <f>SUM(AX18+CE18+CF18+CG18)</f>
        <v>100000</v>
      </c>
      <c r="CK18" s="211"/>
    </row>
    <row r="19" spans="1:91" ht="15" customHeight="1" x14ac:dyDescent="0.15">
      <c r="A19" s="203" t="s">
        <v>22</v>
      </c>
      <c r="B19" s="33">
        <f>SUM(B20:B26)</f>
        <v>300000</v>
      </c>
      <c r="C19" s="34">
        <f>SUM(C20:C26)</f>
        <v>0</v>
      </c>
      <c r="D19" s="34">
        <f>SUM(D20:D26)</f>
        <v>0</v>
      </c>
      <c r="E19" s="34">
        <f>SUM(E20:E26)</f>
        <v>0</v>
      </c>
      <c r="F19" s="34">
        <f>SUM(F20:F26)</f>
        <v>0</v>
      </c>
      <c r="G19" s="34">
        <f t="shared" si="1"/>
        <v>300000</v>
      </c>
      <c r="H19" s="95">
        <f t="shared" ref="H19:N19" si="23">SUM(H20:H26)</f>
        <v>900000</v>
      </c>
      <c r="I19" s="34">
        <f t="shared" si="23"/>
        <v>200000</v>
      </c>
      <c r="J19" s="34">
        <f t="shared" si="23"/>
        <v>0</v>
      </c>
      <c r="K19" s="34">
        <f>SUM(K20:K26)</f>
        <v>0</v>
      </c>
      <c r="L19" s="34">
        <f>SUM(L20:L26)</f>
        <v>0</v>
      </c>
      <c r="M19" s="34">
        <f>SUM(M20:M26)</f>
        <v>0</v>
      </c>
      <c r="N19" s="34">
        <f t="shared" si="23"/>
        <v>0</v>
      </c>
      <c r="O19" s="34">
        <f t="shared" si="2"/>
        <v>1100000</v>
      </c>
      <c r="P19" s="95">
        <f>SUM(P20:P26)</f>
        <v>0</v>
      </c>
      <c r="Q19" s="34">
        <f>SUM(Q20:Q26)</f>
        <v>0</v>
      </c>
      <c r="R19" s="34">
        <f>SUM(R20:R26)</f>
        <v>0</v>
      </c>
      <c r="S19" s="34">
        <f t="shared" si="3"/>
        <v>0</v>
      </c>
      <c r="T19" s="95">
        <f>SUM(T20:T26)</f>
        <v>0</v>
      </c>
      <c r="U19" s="34">
        <f>SUM(U20:U26)</f>
        <v>0</v>
      </c>
      <c r="V19" s="34">
        <f>SUM(V20:V26)</f>
        <v>0</v>
      </c>
      <c r="W19" s="34">
        <f>SUM(W20:W26)</f>
        <v>0</v>
      </c>
      <c r="X19" s="34">
        <f>SUM(X20:X26)</f>
        <v>0</v>
      </c>
      <c r="Y19" s="34">
        <f t="shared" si="4"/>
        <v>0</v>
      </c>
      <c r="Z19" s="95">
        <f t="shared" ref="Z19:AL19" si="24">SUM(Z20:Z26)</f>
        <v>0</v>
      </c>
      <c r="AA19" s="34">
        <f t="shared" si="24"/>
        <v>0</v>
      </c>
      <c r="AB19" s="34">
        <f t="shared" si="24"/>
        <v>0</v>
      </c>
      <c r="AC19" s="34">
        <f t="shared" si="24"/>
        <v>0</v>
      </c>
      <c r="AD19" s="34">
        <f t="shared" si="24"/>
        <v>0</v>
      </c>
      <c r="AE19" s="34">
        <f t="shared" si="24"/>
        <v>0</v>
      </c>
      <c r="AF19" s="34">
        <f t="shared" ref="AF19:AK19" si="25">SUM(AF20:AF26)</f>
        <v>0</v>
      </c>
      <c r="AG19" s="34">
        <f t="shared" si="25"/>
        <v>0</v>
      </c>
      <c r="AH19" s="34">
        <f t="shared" si="25"/>
        <v>0</v>
      </c>
      <c r="AI19" s="34">
        <f t="shared" si="25"/>
        <v>0</v>
      </c>
      <c r="AJ19" s="34">
        <f>SUM(AJ20:AJ26)</f>
        <v>0</v>
      </c>
      <c r="AK19" s="34">
        <f t="shared" si="25"/>
        <v>0</v>
      </c>
      <c r="AL19" s="34">
        <f t="shared" si="24"/>
        <v>0</v>
      </c>
      <c r="AM19" s="34">
        <f t="shared" si="5"/>
        <v>0</v>
      </c>
      <c r="AN19" s="95">
        <f>SUM(AN20:AN26)</f>
        <v>0</v>
      </c>
      <c r="AO19" s="34">
        <f>SUM(AO20:AO26)</f>
        <v>0</v>
      </c>
      <c r="AP19" s="34">
        <f>SUM(AP20:AP26)</f>
        <v>0</v>
      </c>
      <c r="AQ19" s="34">
        <f>SUM(AQ20:AQ26)</f>
        <v>0</v>
      </c>
      <c r="AR19" s="34">
        <f t="shared" si="6"/>
        <v>0</v>
      </c>
      <c r="AS19" s="95">
        <f>SUM(AS20:AS26)</f>
        <v>0</v>
      </c>
      <c r="AT19" s="34">
        <f>SUM(AT20:AT26)</f>
        <v>0</v>
      </c>
      <c r="AU19" s="34">
        <f>SUM(AU20:AU26)</f>
        <v>0</v>
      </c>
      <c r="AV19" s="34">
        <f>SUM(AV20:AV26)</f>
        <v>0</v>
      </c>
      <c r="AW19" s="34">
        <f t="shared" si="7"/>
        <v>0</v>
      </c>
      <c r="AX19" s="48">
        <f t="shared" si="8"/>
        <v>1400000</v>
      </c>
      <c r="AY19" s="33">
        <f>SUM(AY20:AY26)</f>
        <v>50000</v>
      </c>
      <c r="AZ19" s="34">
        <f t="shared" ref="AZ19:CF19" si="26">SUM(AZ20:AZ26)</f>
        <v>80000</v>
      </c>
      <c r="BA19" s="217">
        <f t="shared" ref="BA19:BB19" si="27">SUM(BA20:BA26)</f>
        <v>10000</v>
      </c>
      <c r="BB19" s="34">
        <f t="shared" si="27"/>
        <v>0</v>
      </c>
      <c r="BC19" s="34">
        <f>SUM(BC20:BC26)</f>
        <v>0</v>
      </c>
      <c r="BD19" s="34">
        <f t="shared" ref="BD19" si="28">SUM(BD20:BD26)</f>
        <v>0</v>
      </c>
      <c r="BE19" s="34">
        <f t="shared" si="26"/>
        <v>0</v>
      </c>
      <c r="BF19" s="34">
        <f t="shared" si="26"/>
        <v>0</v>
      </c>
      <c r="BG19" s="34">
        <f t="shared" si="26"/>
        <v>0</v>
      </c>
      <c r="BH19" s="34">
        <f t="shared" si="26"/>
        <v>0</v>
      </c>
      <c r="BI19" s="34">
        <f t="shared" si="26"/>
        <v>0</v>
      </c>
      <c r="BJ19" s="34">
        <f t="shared" si="26"/>
        <v>0</v>
      </c>
      <c r="BK19" s="34">
        <f t="shared" si="26"/>
        <v>0</v>
      </c>
      <c r="BL19" s="34">
        <f t="shared" si="26"/>
        <v>0</v>
      </c>
      <c r="BM19" s="34">
        <f t="shared" si="26"/>
        <v>0</v>
      </c>
      <c r="BN19" s="34">
        <f t="shared" si="26"/>
        <v>0</v>
      </c>
      <c r="BO19" s="34">
        <f t="shared" si="26"/>
        <v>0</v>
      </c>
      <c r="BP19" s="34">
        <f t="shared" si="26"/>
        <v>0</v>
      </c>
      <c r="BQ19" s="34">
        <f t="shared" si="26"/>
        <v>0</v>
      </c>
      <c r="BR19" s="34">
        <f t="shared" si="26"/>
        <v>0</v>
      </c>
      <c r="BS19" s="34">
        <f t="shared" si="26"/>
        <v>0</v>
      </c>
      <c r="BT19" s="34">
        <f t="shared" si="26"/>
        <v>0</v>
      </c>
      <c r="BU19" s="34">
        <f t="shared" si="26"/>
        <v>0</v>
      </c>
      <c r="BV19" s="34">
        <f t="shared" si="26"/>
        <v>0</v>
      </c>
      <c r="BW19" s="34">
        <f t="shared" si="26"/>
        <v>0</v>
      </c>
      <c r="BX19" s="34">
        <f t="shared" si="26"/>
        <v>0</v>
      </c>
      <c r="BY19" s="34">
        <f t="shared" si="26"/>
        <v>0</v>
      </c>
      <c r="BZ19" s="34">
        <f t="shared" si="26"/>
        <v>0</v>
      </c>
      <c r="CA19" s="34">
        <f t="shared" si="26"/>
        <v>0</v>
      </c>
      <c r="CB19" s="34">
        <f t="shared" si="26"/>
        <v>0</v>
      </c>
      <c r="CC19" s="34">
        <f t="shared" si="26"/>
        <v>0</v>
      </c>
      <c r="CD19" s="34">
        <f t="shared" si="26"/>
        <v>0</v>
      </c>
      <c r="CE19" s="54">
        <f t="shared" si="10"/>
        <v>140000</v>
      </c>
      <c r="CF19" s="63">
        <f t="shared" si="26"/>
        <v>0</v>
      </c>
      <c r="CG19" s="64">
        <f>SUM(CG20:CG26)</f>
        <v>-1140000</v>
      </c>
      <c r="CH19" s="16">
        <f>SUM(CH20:CH26)</f>
        <v>400000</v>
      </c>
    </row>
    <row r="20" spans="1:91" ht="15" customHeight="1" x14ac:dyDescent="0.15">
      <c r="A20" s="203" t="s">
        <v>4</v>
      </c>
      <c r="B20" s="23">
        <v>200000</v>
      </c>
      <c r="C20" s="14"/>
      <c r="D20" s="14"/>
      <c r="E20" s="14"/>
      <c r="F20" s="14"/>
      <c r="G20" s="32">
        <f t="shared" si="1"/>
        <v>200000</v>
      </c>
      <c r="H20" s="98">
        <v>700000</v>
      </c>
      <c r="I20" s="236">
        <v>100000</v>
      </c>
      <c r="J20" s="14"/>
      <c r="K20" s="14"/>
      <c r="L20" s="14"/>
      <c r="M20" s="14"/>
      <c r="N20" s="14"/>
      <c r="O20" s="32">
        <f t="shared" si="2"/>
        <v>800000</v>
      </c>
      <c r="P20" s="14"/>
      <c r="Q20" s="14"/>
      <c r="R20" s="14"/>
      <c r="S20" s="32">
        <f t="shared" si="3"/>
        <v>0</v>
      </c>
      <c r="T20" s="98"/>
      <c r="U20" s="14"/>
      <c r="V20" s="14"/>
      <c r="W20" s="14"/>
      <c r="X20" s="14"/>
      <c r="Y20" s="32">
        <f t="shared" si="4"/>
        <v>0</v>
      </c>
      <c r="Z20" s="98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32">
        <f t="shared" si="5"/>
        <v>0</v>
      </c>
      <c r="AN20" s="98"/>
      <c r="AO20" s="14"/>
      <c r="AP20" s="14"/>
      <c r="AQ20" s="14"/>
      <c r="AR20" s="32">
        <f t="shared" si="6"/>
        <v>0</v>
      </c>
      <c r="AS20" s="98"/>
      <c r="AT20" s="14"/>
      <c r="AU20" s="14"/>
      <c r="AV20" s="14"/>
      <c r="AW20" s="32">
        <f t="shared" si="7"/>
        <v>0</v>
      </c>
      <c r="AX20" s="47">
        <f t="shared" si="8"/>
        <v>1000000</v>
      </c>
      <c r="AY20" s="13">
        <v>50000</v>
      </c>
      <c r="AZ20" s="14">
        <v>80000</v>
      </c>
      <c r="BA20" s="14">
        <v>10000</v>
      </c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55">
        <f t="shared" si="10"/>
        <v>140000</v>
      </c>
      <c r="CF20" s="61"/>
      <c r="CG20" s="62">
        <f>SUM(AX20,CE20)*-1</f>
        <v>-1140000</v>
      </c>
      <c r="CH20" s="19">
        <f t="shared" ref="CH20:CH26" si="29">SUM(AX20+CE20+CF20+CG20)</f>
        <v>0</v>
      </c>
    </row>
    <row r="21" spans="1:91" ht="15" customHeight="1" x14ac:dyDescent="0.15">
      <c r="A21" s="203" t="s">
        <v>23</v>
      </c>
      <c r="B21" s="23"/>
      <c r="C21" s="14"/>
      <c r="D21" s="14"/>
      <c r="E21" s="14"/>
      <c r="F21" s="14"/>
      <c r="G21" s="32">
        <f t="shared" si="1"/>
        <v>0</v>
      </c>
      <c r="H21" s="98"/>
      <c r="I21" s="14"/>
      <c r="J21" s="14"/>
      <c r="K21" s="14"/>
      <c r="L21" s="14"/>
      <c r="M21" s="14"/>
      <c r="N21" s="14"/>
      <c r="O21" s="32">
        <f t="shared" si="2"/>
        <v>0</v>
      </c>
      <c r="P21" s="98"/>
      <c r="Q21" s="14"/>
      <c r="R21" s="14"/>
      <c r="S21" s="32">
        <f t="shared" si="3"/>
        <v>0</v>
      </c>
      <c r="T21" s="98"/>
      <c r="U21" s="14"/>
      <c r="V21" s="14"/>
      <c r="W21" s="14"/>
      <c r="X21" s="14"/>
      <c r="Y21" s="32">
        <f t="shared" si="4"/>
        <v>0</v>
      </c>
      <c r="Z21" s="98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32">
        <f t="shared" si="5"/>
        <v>0</v>
      </c>
      <c r="AN21" s="98"/>
      <c r="AO21" s="14"/>
      <c r="AP21" s="14"/>
      <c r="AQ21" s="14"/>
      <c r="AR21" s="32">
        <f t="shared" si="6"/>
        <v>0</v>
      </c>
      <c r="AS21" s="98"/>
      <c r="AT21" s="14"/>
      <c r="AU21" s="14"/>
      <c r="AV21" s="14"/>
      <c r="AW21" s="32">
        <f t="shared" si="7"/>
        <v>0</v>
      </c>
      <c r="AX21" s="47">
        <f t="shared" si="8"/>
        <v>0</v>
      </c>
      <c r="AY21" s="13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55">
        <f t="shared" si="10"/>
        <v>0</v>
      </c>
      <c r="CF21" s="61"/>
      <c r="CG21" s="62"/>
      <c r="CH21" s="19">
        <f t="shared" si="29"/>
        <v>0</v>
      </c>
    </row>
    <row r="22" spans="1:91" ht="15" customHeight="1" x14ac:dyDescent="0.15">
      <c r="A22" s="203" t="s">
        <v>25</v>
      </c>
      <c r="B22" s="23"/>
      <c r="C22" s="14"/>
      <c r="D22" s="14"/>
      <c r="E22" s="14"/>
      <c r="F22" s="14"/>
      <c r="G22" s="32">
        <f t="shared" si="1"/>
        <v>0</v>
      </c>
      <c r="H22" s="98"/>
      <c r="I22" s="14"/>
      <c r="J22" s="14"/>
      <c r="K22" s="14"/>
      <c r="L22" s="14"/>
      <c r="M22" s="14"/>
      <c r="N22" s="14"/>
      <c r="O22" s="32">
        <f t="shared" si="2"/>
        <v>0</v>
      </c>
      <c r="P22" s="98"/>
      <c r="Q22" s="14"/>
      <c r="R22" s="14"/>
      <c r="S22" s="32">
        <f t="shared" si="3"/>
        <v>0</v>
      </c>
      <c r="T22" s="98"/>
      <c r="U22" s="14"/>
      <c r="V22" s="14"/>
      <c r="W22" s="14"/>
      <c r="X22" s="14"/>
      <c r="Y22" s="32">
        <f t="shared" si="4"/>
        <v>0</v>
      </c>
      <c r="Z22" s="98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32">
        <f t="shared" si="5"/>
        <v>0</v>
      </c>
      <c r="AN22" s="98"/>
      <c r="AO22" s="14"/>
      <c r="AP22" s="14"/>
      <c r="AQ22" s="14"/>
      <c r="AR22" s="32">
        <f t="shared" si="6"/>
        <v>0</v>
      </c>
      <c r="AS22" s="98"/>
      <c r="AT22" s="14"/>
      <c r="AU22" s="14"/>
      <c r="AV22" s="14"/>
      <c r="AW22" s="32">
        <f t="shared" si="7"/>
        <v>0</v>
      </c>
      <c r="AX22" s="47">
        <f t="shared" si="8"/>
        <v>0</v>
      </c>
      <c r="AY22" s="13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55">
        <f t="shared" si="10"/>
        <v>0</v>
      </c>
      <c r="CF22" s="61"/>
      <c r="CG22" s="62"/>
      <c r="CH22" s="19">
        <f t="shared" si="29"/>
        <v>0</v>
      </c>
    </row>
    <row r="23" spans="1:91" ht="15" customHeight="1" x14ac:dyDescent="0.15">
      <c r="A23" s="203" t="s">
        <v>26</v>
      </c>
      <c r="B23" s="23">
        <v>100000</v>
      </c>
      <c r="C23" s="14"/>
      <c r="D23" s="14"/>
      <c r="E23" s="14"/>
      <c r="F23" s="14"/>
      <c r="G23" s="32">
        <f t="shared" si="1"/>
        <v>100000</v>
      </c>
      <c r="H23" s="98">
        <v>200000</v>
      </c>
      <c r="I23" s="236">
        <v>100000</v>
      </c>
      <c r="J23" s="14"/>
      <c r="K23" s="14"/>
      <c r="L23" s="14"/>
      <c r="M23" s="14"/>
      <c r="N23" s="14"/>
      <c r="O23" s="32">
        <f t="shared" si="2"/>
        <v>300000</v>
      </c>
      <c r="P23" s="98"/>
      <c r="Q23" s="14"/>
      <c r="R23" s="14"/>
      <c r="S23" s="32">
        <f t="shared" si="3"/>
        <v>0</v>
      </c>
      <c r="T23" s="98"/>
      <c r="U23" s="14"/>
      <c r="V23" s="14"/>
      <c r="W23" s="14"/>
      <c r="X23" s="14"/>
      <c r="Y23" s="32">
        <f t="shared" si="4"/>
        <v>0</v>
      </c>
      <c r="Z23" s="98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32">
        <f t="shared" si="5"/>
        <v>0</v>
      </c>
      <c r="AN23" s="98"/>
      <c r="AO23" s="14"/>
      <c r="AP23" s="14"/>
      <c r="AQ23" s="14"/>
      <c r="AR23" s="32">
        <f t="shared" si="6"/>
        <v>0</v>
      </c>
      <c r="AS23" s="98"/>
      <c r="AT23" s="14"/>
      <c r="AU23" s="14"/>
      <c r="AV23" s="14"/>
      <c r="AW23" s="32">
        <f t="shared" si="7"/>
        <v>0</v>
      </c>
      <c r="AX23" s="47">
        <f t="shared" si="8"/>
        <v>400000</v>
      </c>
      <c r="AY23" s="13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55">
        <f t="shared" si="10"/>
        <v>0</v>
      </c>
      <c r="CF23" s="61"/>
      <c r="CG23" s="62"/>
      <c r="CH23" s="19">
        <f>SUM(AX23+CE23+CF23+CG23)</f>
        <v>400000</v>
      </c>
      <c r="CI23" s="215" t="s">
        <v>362</v>
      </c>
    </row>
    <row r="24" spans="1:91" ht="15" customHeight="1" x14ac:dyDescent="0.15">
      <c r="A24" s="203" t="s">
        <v>24</v>
      </c>
      <c r="B24" s="23"/>
      <c r="C24" s="14"/>
      <c r="D24" s="14"/>
      <c r="E24" s="14"/>
      <c r="F24" s="14"/>
      <c r="G24" s="32">
        <f t="shared" si="1"/>
        <v>0</v>
      </c>
      <c r="H24" s="98"/>
      <c r="I24" s="14"/>
      <c r="J24" s="14"/>
      <c r="K24" s="14"/>
      <c r="L24" s="14"/>
      <c r="M24" s="14"/>
      <c r="N24" s="14"/>
      <c r="O24" s="32">
        <f t="shared" si="2"/>
        <v>0</v>
      </c>
      <c r="P24" s="98"/>
      <c r="Q24" s="14"/>
      <c r="R24" s="14"/>
      <c r="S24" s="32">
        <f t="shared" si="3"/>
        <v>0</v>
      </c>
      <c r="T24" s="98"/>
      <c r="U24" s="14"/>
      <c r="V24" s="14"/>
      <c r="W24" s="14"/>
      <c r="X24" s="14"/>
      <c r="Y24" s="32">
        <f t="shared" si="4"/>
        <v>0</v>
      </c>
      <c r="Z24" s="98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32">
        <f t="shared" si="5"/>
        <v>0</v>
      </c>
      <c r="AN24" s="98"/>
      <c r="AO24" s="14"/>
      <c r="AP24" s="14"/>
      <c r="AQ24" s="14"/>
      <c r="AR24" s="32">
        <f t="shared" si="6"/>
        <v>0</v>
      </c>
      <c r="AS24" s="98"/>
      <c r="AT24" s="14"/>
      <c r="AU24" s="14"/>
      <c r="AV24" s="14"/>
      <c r="AW24" s="32">
        <f t="shared" si="7"/>
        <v>0</v>
      </c>
      <c r="AX24" s="47">
        <f t="shared" si="8"/>
        <v>0</v>
      </c>
      <c r="AY24" s="13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55">
        <f t="shared" si="10"/>
        <v>0</v>
      </c>
      <c r="CF24" s="61"/>
      <c r="CG24" s="62"/>
      <c r="CH24" s="19">
        <f t="shared" si="29"/>
        <v>0</v>
      </c>
    </row>
    <row r="25" spans="1:91" ht="15" customHeight="1" x14ac:dyDescent="0.15">
      <c r="A25" s="203" t="s">
        <v>122</v>
      </c>
      <c r="B25" s="23"/>
      <c r="C25" s="14"/>
      <c r="D25" s="14"/>
      <c r="E25" s="14"/>
      <c r="F25" s="14"/>
      <c r="G25" s="32">
        <f t="shared" si="1"/>
        <v>0</v>
      </c>
      <c r="H25" s="98"/>
      <c r="I25" s="14"/>
      <c r="J25" s="14"/>
      <c r="K25" s="14"/>
      <c r="L25" s="14"/>
      <c r="M25" s="14"/>
      <c r="N25" s="14"/>
      <c r="O25" s="32">
        <f t="shared" si="2"/>
        <v>0</v>
      </c>
      <c r="P25" s="98"/>
      <c r="Q25" s="14"/>
      <c r="R25" s="14"/>
      <c r="S25" s="32">
        <f t="shared" si="3"/>
        <v>0</v>
      </c>
      <c r="T25" s="98"/>
      <c r="U25" s="14"/>
      <c r="V25" s="14"/>
      <c r="W25" s="14"/>
      <c r="X25" s="14"/>
      <c r="Y25" s="32">
        <f t="shared" si="4"/>
        <v>0</v>
      </c>
      <c r="Z25" s="98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32">
        <f t="shared" si="5"/>
        <v>0</v>
      </c>
      <c r="AN25" s="98"/>
      <c r="AO25" s="14"/>
      <c r="AP25" s="14"/>
      <c r="AQ25" s="14"/>
      <c r="AR25" s="32">
        <f t="shared" si="6"/>
        <v>0</v>
      </c>
      <c r="AS25" s="98"/>
      <c r="AT25" s="14"/>
      <c r="AU25" s="14"/>
      <c r="AV25" s="14"/>
      <c r="AW25" s="32">
        <f t="shared" si="7"/>
        <v>0</v>
      </c>
      <c r="AX25" s="47">
        <f t="shared" si="8"/>
        <v>0</v>
      </c>
      <c r="AY25" s="13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55">
        <f t="shared" si="10"/>
        <v>0</v>
      </c>
      <c r="CF25" s="61"/>
      <c r="CG25" s="62"/>
      <c r="CH25" s="19">
        <f t="shared" si="29"/>
        <v>0</v>
      </c>
    </row>
    <row r="26" spans="1:91" ht="15" customHeight="1" x14ac:dyDescent="0.15">
      <c r="A26" s="203" t="s">
        <v>27</v>
      </c>
      <c r="B26" s="24"/>
      <c r="C26" s="12"/>
      <c r="D26" s="12"/>
      <c r="E26" s="12"/>
      <c r="F26" s="12"/>
      <c r="G26" s="30">
        <f t="shared" si="1"/>
        <v>0</v>
      </c>
      <c r="H26" s="99"/>
      <c r="I26" s="12"/>
      <c r="J26" s="12"/>
      <c r="K26" s="12"/>
      <c r="L26" s="12"/>
      <c r="M26" s="12"/>
      <c r="N26" s="12"/>
      <c r="O26" s="30">
        <f t="shared" si="2"/>
        <v>0</v>
      </c>
      <c r="P26" s="99"/>
      <c r="Q26" s="12"/>
      <c r="R26" s="12"/>
      <c r="S26" s="30">
        <f t="shared" si="3"/>
        <v>0</v>
      </c>
      <c r="T26" s="99"/>
      <c r="U26" s="12"/>
      <c r="V26" s="12"/>
      <c r="W26" s="12"/>
      <c r="X26" s="12"/>
      <c r="Y26" s="30">
        <f t="shared" si="4"/>
        <v>0</v>
      </c>
      <c r="Z26" s="99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30">
        <f t="shared" si="5"/>
        <v>0</v>
      </c>
      <c r="AN26" s="99"/>
      <c r="AO26" s="12"/>
      <c r="AP26" s="12"/>
      <c r="AQ26" s="12"/>
      <c r="AR26" s="30">
        <f t="shared" si="6"/>
        <v>0</v>
      </c>
      <c r="AS26" s="99"/>
      <c r="AT26" s="12"/>
      <c r="AU26" s="12"/>
      <c r="AV26" s="12"/>
      <c r="AW26" s="30">
        <f t="shared" si="7"/>
        <v>0</v>
      </c>
      <c r="AX26" s="49">
        <f t="shared" si="8"/>
        <v>0</v>
      </c>
      <c r="AY26" s="11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53">
        <f t="shared" si="10"/>
        <v>0</v>
      </c>
      <c r="CF26" s="65"/>
      <c r="CG26" s="66"/>
      <c r="CH26" s="17">
        <f t="shared" si="29"/>
        <v>0</v>
      </c>
    </row>
    <row r="27" spans="1:91" ht="15" customHeight="1" x14ac:dyDescent="0.15">
      <c r="A27" s="203" t="s">
        <v>28</v>
      </c>
      <c r="B27" s="33">
        <f>SUM(B28:B34)</f>
        <v>0</v>
      </c>
      <c r="C27" s="34">
        <f>SUM(C28:C34)</f>
        <v>0</v>
      </c>
      <c r="D27" s="34">
        <f>SUM(D28:D34)</f>
        <v>0</v>
      </c>
      <c r="E27" s="34">
        <f>SUM(E28:E34)</f>
        <v>0</v>
      </c>
      <c r="F27" s="34">
        <f>SUM(F28:F34)</f>
        <v>0</v>
      </c>
      <c r="G27" s="34">
        <f t="shared" si="1"/>
        <v>0</v>
      </c>
      <c r="H27" s="95">
        <f t="shared" ref="H27:N27" si="30">SUM(H28:H34)</f>
        <v>0</v>
      </c>
      <c r="I27" s="34">
        <f t="shared" si="30"/>
        <v>0</v>
      </c>
      <c r="J27" s="34">
        <f t="shared" si="30"/>
        <v>0</v>
      </c>
      <c r="K27" s="34">
        <f>SUM(K28:K34)</f>
        <v>0</v>
      </c>
      <c r="L27" s="34">
        <f>SUM(L28:L34)</f>
        <v>0</v>
      </c>
      <c r="M27" s="34">
        <f>SUM(M28:M34)</f>
        <v>0</v>
      </c>
      <c r="N27" s="34">
        <f t="shared" si="30"/>
        <v>0</v>
      </c>
      <c r="O27" s="34">
        <f t="shared" si="2"/>
        <v>0</v>
      </c>
      <c r="P27" s="95">
        <f>SUM(P28:P34)</f>
        <v>0</v>
      </c>
      <c r="Q27" s="34">
        <f>SUM(Q28:Q34)</f>
        <v>0</v>
      </c>
      <c r="R27" s="34">
        <f>SUM(R28:R34)</f>
        <v>0</v>
      </c>
      <c r="S27" s="34">
        <f t="shared" si="3"/>
        <v>0</v>
      </c>
      <c r="T27" s="95">
        <f>SUM(T28:T34)</f>
        <v>0</v>
      </c>
      <c r="U27" s="34">
        <f>SUM(U28:U34)</f>
        <v>0</v>
      </c>
      <c r="V27" s="34">
        <f>SUM(V28:V34)</f>
        <v>0</v>
      </c>
      <c r="W27" s="34">
        <f>SUM(W28:W34)</f>
        <v>0</v>
      </c>
      <c r="X27" s="34">
        <f>SUM(X28:X34)</f>
        <v>0</v>
      </c>
      <c r="Y27" s="34">
        <f t="shared" si="4"/>
        <v>0</v>
      </c>
      <c r="Z27" s="95">
        <f t="shared" ref="Z27:AL27" si="31">SUM(Z28:Z34)</f>
        <v>0</v>
      </c>
      <c r="AA27" s="34">
        <f t="shared" si="31"/>
        <v>0</v>
      </c>
      <c r="AB27" s="34">
        <f t="shared" si="31"/>
        <v>0</v>
      </c>
      <c r="AC27" s="34">
        <f t="shared" si="31"/>
        <v>0</v>
      </c>
      <c r="AD27" s="34">
        <f t="shared" si="31"/>
        <v>0</v>
      </c>
      <c r="AE27" s="34">
        <f t="shared" si="31"/>
        <v>0</v>
      </c>
      <c r="AF27" s="34">
        <f t="shared" ref="AF27:AK27" si="32">SUM(AF28:AF34)</f>
        <v>0</v>
      </c>
      <c r="AG27" s="34">
        <f t="shared" si="32"/>
        <v>0</v>
      </c>
      <c r="AH27" s="34">
        <f t="shared" si="32"/>
        <v>0</v>
      </c>
      <c r="AI27" s="34">
        <f t="shared" si="32"/>
        <v>0</v>
      </c>
      <c r="AJ27" s="34">
        <f>SUM(AJ28:AJ34)</f>
        <v>0</v>
      </c>
      <c r="AK27" s="34">
        <f t="shared" si="32"/>
        <v>0</v>
      </c>
      <c r="AL27" s="34">
        <f t="shared" si="31"/>
        <v>0</v>
      </c>
      <c r="AM27" s="34">
        <f t="shared" si="5"/>
        <v>0</v>
      </c>
      <c r="AN27" s="95">
        <f>SUM(AN28:AN34)</f>
        <v>0</v>
      </c>
      <c r="AO27" s="34">
        <f>SUM(AO28:AO34)</f>
        <v>0</v>
      </c>
      <c r="AP27" s="34">
        <f>SUM(AP28:AP34)</f>
        <v>0</v>
      </c>
      <c r="AQ27" s="34">
        <f>SUM(AQ28:AQ34)</f>
        <v>0</v>
      </c>
      <c r="AR27" s="34">
        <f t="shared" si="6"/>
        <v>0</v>
      </c>
      <c r="AS27" s="95">
        <f>SUM(AS28:AS34)</f>
        <v>0</v>
      </c>
      <c r="AT27" s="34">
        <f>SUM(AT28:AT34)</f>
        <v>0</v>
      </c>
      <c r="AU27" s="34">
        <f>SUM(AU28:AU34)</f>
        <v>0</v>
      </c>
      <c r="AV27" s="34">
        <f>SUM(AV28:AV34)</f>
        <v>0</v>
      </c>
      <c r="AW27" s="34">
        <f t="shared" si="7"/>
        <v>0</v>
      </c>
      <c r="AX27" s="48">
        <f t="shared" si="8"/>
        <v>0</v>
      </c>
      <c r="AY27" s="33">
        <f>SUM(AY28:AY34)</f>
        <v>0</v>
      </c>
      <c r="AZ27" s="34">
        <f t="shared" ref="AZ27:CG27" si="33">SUM(AZ28:AZ34)</f>
        <v>0</v>
      </c>
      <c r="BA27" s="34">
        <f t="shared" ref="BA27" si="34">SUM(BA28:BA34)</f>
        <v>0</v>
      </c>
      <c r="BB27" s="34">
        <f>SUM(BB28:BB34)</f>
        <v>0</v>
      </c>
      <c r="BC27" s="34">
        <f>SUM(BC28:BC34)</f>
        <v>0</v>
      </c>
      <c r="BD27" s="34">
        <f t="shared" ref="BD27" si="35">SUM(BD28:BD34)</f>
        <v>0</v>
      </c>
      <c r="BE27" s="34">
        <f t="shared" si="33"/>
        <v>0</v>
      </c>
      <c r="BF27" s="34">
        <f t="shared" si="33"/>
        <v>0</v>
      </c>
      <c r="BG27" s="34">
        <f t="shared" si="33"/>
        <v>0</v>
      </c>
      <c r="BH27" s="34">
        <f t="shared" si="33"/>
        <v>0</v>
      </c>
      <c r="BI27" s="34">
        <f t="shared" si="33"/>
        <v>0</v>
      </c>
      <c r="BJ27" s="34">
        <f t="shared" si="33"/>
        <v>0</v>
      </c>
      <c r="BK27" s="34">
        <f t="shared" si="33"/>
        <v>0</v>
      </c>
      <c r="BL27" s="34">
        <f t="shared" si="33"/>
        <v>0</v>
      </c>
      <c r="BM27" s="34">
        <f t="shared" si="33"/>
        <v>0</v>
      </c>
      <c r="BN27" s="34">
        <f t="shared" si="33"/>
        <v>0</v>
      </c>
      <c r="BO27" s="34">
        <f t="shared" si="33"/>
        <v>0</v>
      </c>
      <c r="BP27" s="34">
        <f t="shared" si="33"/>
        <v>0</v>
      </c>
      <c r="BQ27" s="34">
        <f t="shared" si="33"/>
        <v>0</v>
      </c>
      <c r="BR27" s="34">
        <f t="shared" si="33"/>
        <v>0</v>
      </c>
      <c r="BS27" s="34">
        <f t="shared" si="33"/>
        <v>0</v>
      </c>
      <c r="BT27" s="34">
        <f t="shared" si="33"/>
        <v>0</v>
      </c>
      <c r="BU27" s="34">
        <f t="shared" si="33"/>
        <v>0</v>
      </c>
      <c r="BV27" s="34">
        <f t="shared" si="33"/>
        <v>0</v>
      </c>
      <c r="BW27" s="34">
        <f t="shared" si="33"/>
        <v>0</v>
      </c>
      <c r="BX27" s="34">
        <f t="shared" si="33"/>
        <v>0</v>
      </c>
      <c r="BY27" s="34">
        <f t="shared" si="33"/>
        <v>0</v>
      </c>
      <c r="BZ27" s="34">
        <f t="shared" si="33"/>
        <v>0</v>
      </c>
      <c r="CA27" s="34">
        <f t="shared" si="33"/>
        <v>0</v>
      </c>
      <c r="CB27" s="34">
        <f t="shared" si="33"/>
        <v>0</v>
      </c>
      <c r="CC27" s="34">
        <f t="shared" si="33"/>
        <v>0</v>
      </c>
      <c r="CD27" s="34">
        <f t="shared" si="33"/>
        <v>0</v>
      </c>
      <c r="CE27" s="54">
        <f t="shared" si="10"/>
        <v>0</v>
      </c>
      <c r="CF27" s="63">
        <f t="shared" si="33"/>
        <v>0</v>
      </c>
      <c r="CG27" s="64">
        <f t="shared" si="33"/>
        <v>0</v>
      </c>
      <c r="CH27" s="16">
        <f>SUM(CH28:CH34)</f>
        <v>0</v>
      </c>
    </row>
    <row r="28" spans="1:91" ht="15" customHeight="1" x14ac:dyDescent="0.15">
      <c r="A28" s="203" t="s">
        <v>104</v>
      </c>
      <c r="B28" s="13"/>
      <c r="C28" s="14"/>
      <c r="D28" s="14"/>
      <c r="E28" s="14"/>
      <c r="F28" s="14"/>
      <c r="G28" s="32">
        <f t="shared" si="1"/>
        <v>0</v>
      </c>
      <c r="H28" s="100"/>
      <c r="I28" s="14"/>
      <c r="J28" s="14"/>
      <c r="K28" s="14"/>
      <c r="L28" s="14"/>
      <c r="M28" s="14"/>
      <c r="N28" s="14"/>
      <c r="O28" s="32">
        <f t="shared" si="2"/>
        <v>0</v>
      </c>
      <c r="P28" s="100"/>
      <c r="Q28" s="14"/>
      <c r="R28" s="14"/>
      <c r="S28" s="32">
        <f t="shared" si="3"/>
        <v>0</v>
      </c>
      <c r="T28" s="100"/>
      <c r="U28" s="14"/>
      <c r="V28" s="14"/>
      <c r="W28" s="14"/>
      <c r="X28" s="14"/>
      <c r="Y28" s="32">
        <f t="shared" si="4"/>
        <v>0</v>
      </c>
      <c r="Z28" s="100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32">
        <f t="shared" si="5"/>
        <v>0</v>
      </c>
      <c r="AN28" s="100"/>
      <c r="AO28" s="14"/>
      <c r="AP28" s="14"/>
      <c r="AQ28" s="14"/>
      <c r="AR28" s="32">
        <f t="shared" si="6"/>
        <v>0</v>
      </c>
      <c r="AS28" s="100"/>
      <c r="AT28" s="14"/>
      <c r="AU28" s="14"/>
      <c r="AV28" s="14"/>
      <c r="AW28" s="32">
        <f t="shared" si="7"/>
        <v>0</v>
      </c>
      <c r="AX28" s="47">
        <f t="shared" si="8"/>
        <v>0</v>
      </c>
      <c r="AY28" s="13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55">
        <f t="shared" si="10"/>
        <v>0</v>
      </c>
      <c r="CF28" s="61"/>
      <c r="CG28" s="62"/>
      <c r="CH28" s="19">
        <f t="shared" ref="CH28:CH34" si="36">SUM(AX28+CE28+CF28+CG28)</f>
        <v>0</v>
      </c>
      <c r="CJ28" s="191"/>
      <c r="CK28" s="198" t="s">
        <v>330</v>
      </c>
      <c r="CL28" s="191" t="s">
        <v>331</v>
      </c>
      <c r="CM28" s="191" t="s">
        <v>303</v>
      </c>
    </row>
    <row r="29" spans="1:91" ht="15" customHeight="1" x14ac:dyDescent="0.15">
      <c r="A29" s="203" t="s">
        <v>29</v>
      </c>
      <c r="B29" s="13"/>
      <c r="C29" s="14"/>
      <c r="D29" s="14"/>
      <c r="E29" s="14"/>
      <c r="F29" s="14"/>
      <c r="G29" s="32">
        <f t="shared" si="1"/>
        <v>0</v>
      </c>
      <c r="H29" s="100"/>
      <c r="I29" s="14"/>
      <c r="J29" s="14"/>
      <c r="K29" s="14"/>
      <c r="L29" s="14"/>
      <c r="M29" s="14"/>
      <c r="N29" s="14"/>
      <c r="O29" s="32">
        <f t="shared" si="2"/>
        <v>0</v>
      </c>
      <c r="P29" s="100">
        <f>CM29</f>
        <v>0</v>
      </c>
      <c r="Q29" s="14"/>
      <c r="R29" s="14"/>
      <c r="S29" s="32">
        <f t="shared" si="3"/>
        <v>0</v>
      </c>
      <c r="T29" s="100"/>
      <c r="U29" s="14"/>
      <c r="V29" s="14"/>
      <c r="W29" s="14"/>
      <c r="X29" s="14"/>
      <c r="Y29" s="32">
        <f t="shared" si="4"/>
        <v>0</v>
      </c>
      <c r="Z29" s="100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32">
        <f t="shared" si="5"/>
        <v>0</v>
      </c>
      <c r="AN29" s="100"/>
      <c r="AO29" s="14"/>
      <c r="AP29" s="14"/>
      <c r="AQ29" s="14"/>
      <c r="AR29" s="32">
        <f t="shared" si="6"/>
        <v>0</v>
      </c>
      <c r="AS29" s="100"/>
      <c r="AT29" s="14"/>
      <c r="AU29" s="14"/>
      <c r="AV29" s="14"/>
      <c r="AW29" s="32">
        <f t="shared" si="7"/>
        <v>0</v>
      </c>
      <c r="AX29" s="47">
        <f t="shared" si="8"/>
        <v>0</v>
      </c>
      <c r="AY29" s="13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55">
        <f t="shared" si="10"/>
        <v>0</v>
      </c>
      <c r="CF29" s="61"/>
      <c r="CG29" s="62"/>
      <c r="CH29" s="19">
        <f t="shared" si="36"/>
        <v>0</v>
      </c>
      <c r="CJ29" s="191" t="s">
        <v>329</v>
      </c>
      <c r="CK29" s="209">
        <v>0</v>
      </c>
      <c r="CL29" s="191">
        <v>0</v>
      </c>
      <c r="CM29" s="191">
        <f>CL29*CK29</f>
        <v>0</v>
      </c>
    </row>
    <row r="30" spans="1:91" ht="15" customHeight="1" x14ac:dyDescent="0.15">
      <c r="A30" s="6" t="s">
        <v>30</v>
      </c>
      <c r="B30" s="23"/>
      <c r="C30" s="14"/>
      <c r="D30" s="14"/>
      <c r="E30" s="14"/>
      <c r="F30" s="14"/>
      <c r="G30" s="32">
        <f t="shared" si="1"/>
        <v>0</v>
      </c>
      <c r="H30" s="98"/>
      <c r="I30" s="14"/>
      <c r="J30" s="14"/>
      <c r="K30" s="14"/>
      <c r="L30" s="14"/>
      <c r="M30" s="14"/>
      <c r="N30" s="14"/>
      <c r="O30" s="32">
        <f t="shared" si="2"/>
        <v>0</v>
      </c>
      <c r="P30" s="98"/>
      <c r="Q30" s="14"/>
      <c r="R30" s="14"/>
      <c r="S30" s="32">
        <f t="shared" si="3"/>
        <v>0</v>
      </c>
      <c r="T30" s="98"/>
      <c r="U30" s="14"/>
      <c r="V30" s="14"/>
      <c r="W30" s="14"/>
      <c r="X30" s="14"/>
      <c r="Y30" s="32">
        <f t="shared" si="4"/>
        <v>0</v>
      </c>
      <c r="Z30" s="98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32">
        <f t="shared" si="5"/>
        <v>0</v>
      </c>
      <c r="AN30" s="98"/>
      <c r="AO30" s="14"/>
      <c r="AP30" s="14"/>
      <c r="AQ30" s="14"/>
      <c r="AR30" s="32">
        <f t="shared" si="6"/>
        <v>0</v>
      </c>
      <c r="AS30" s="98"/>
      <c r="AT30" s="14"/>
      <c r="AU30" s="14"/>
      <c r="AV30" s="14"/>
      <c r="AW30" s="32">
        <f t="shared" si="7"/>
        <v>0</v>
      </c>
      <c r="AX30" s="47">
        <f t="shared" si="8"/>
        <v>0</v>
      </c>
      <c r="AY30" s="13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55">
        <f t="shared" si="10"/>
        <v>0</v>
      </c>
      <c r="CF30" s="61"/>
      <c r="CG30" s="62"/>
      <c r="CH30" s="19">
        <f t="shared" si="36"/>
        <v>0</v>
      </c>
    </row>
    <row r="31" spans="1:91" ht="15" customHeight="1" x14ac:dyDescent="0.15">
      <c r="A31" s="6" t="s">
        <v>31</v>
      </c>
      <c r="B31" s="23"/>
      <c r="C31" s="14"/>
      <c r="D31" s="14"/>
      <c r="E31" s="14"/>
      <c r="F31" s="14"/>
      <c r="G31" s="32">
        <f t="shared" si="1"/>
        <v>0</v>
      </c>
      <c r="H31" s="98"/>
      <c r="I31" s="14"/>
      <c r="J31" s="14"/>
      <c r="K31" s="14"/>
      <c r="L31" s="14"/>
      <c r="M31" s="14"/>
      <c r="N31" s="14"/>
      <c r="O31" s="32">
        <f t="shared" si="2"/>
        <v>0</v>
      </c>
      <c r="P31" s="98"/>
      <c r="Q31" s="14"/>
      <c r="R31" s="14"/>
      <c r="S31" s="32">
        <f t="shared" si="3"/>
        <v>0</v>
      </c>
      <c r="T31" s="98"/>
      <c r="U31" s="14"/>
      <c r="V31" s="14"/>
      <c r="W31" s="14"/>
      <c r="X31" s="14"/>
      <c r="Y31" s="32">
        <f t="shared" si="4"/>
        <v>0</v>
      </c>
      <c r="Z31" s="98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32">
        <f t="shared" si="5"/>
        <v>0</v>
      </c>
      <c r="AN31" s="98"/>
      <c r="AO31" s="14"/>
      <c r="AP31" s="14"/>
      <c r="AQ31" s="14"/>
      <c r="AR31" s="32">
        <f t="shared" si="6"/>
        <v>0</v>
      </c>
      <c r="AS31" s="98"/>
      <c r="AT31" s="14"/>
      <c r="AU31" s="14"/>
      <c r="AV31" s="14"/>
      <c r="AW31" s="32">
        <f t="shared" si="7"/>
        <v>0</v>
      </c>
      <c r="AX31" s="47">
        <f t="shared" si="8"/>
        <v>0</v>
      </c>
      <c r="AY31" s="13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55">
        <f t="shared" si="10"/>
        <v>0</v>
      </c>
      <c r="CF31" s="61"/>
      <c r="CG31" s="62"/>
      <c r="CH31" s="19">
        <f t="shared" si="36"/>
        <v>0</v>
      </c>
    </row>
    <row r="32" spans="1:91" ht="15" customHeight="1" x14ac:dyDescent="0.15">
      <c r="A32" s="6" t="s">
        <v>105</v>
      </c>
      <c r="B32" s="23"/>
      <c r="C32" s="14"/>
      <c r="D32" s="14"/>
      <c r="E32" s="14"/>
      <c r="F32" s="14"/>
      <c r="G32" s="32">
        <f t="shared" si="1"/>
        <v>0</v>
      </c>
      <c r="H32" s="98"/>
      <c r="I32" s="14"/>
      <c r="J32" s="14"/>
      <c r="K32" s="14"/>
      <c r="L32" s="14"/>
      <c r="M32" s="14"/>
      <c r="N32" s="14"/>
      <c r="O32" s="32">
        <f t="shared" si="2"/>
        <v>0</v>
      </c>
      <c r="P32" s="98"/>
      <c r="Q32" s="14"/>
      <c r="R32" s="14"/>
      <c r="S32" s="32">
        <f t="shared" si="3"/>
        <v>0</v>
      </c>
      <c r="T32" s="98"/>
      <c r="U32" s="14"/>
      <c r="V32" s="14"/>
      <c r="W32" s="14"/>
      <c r="X32" s="14"/>
      <c r="Y32" s="32">
        <f t="shared" si="4"/>
        <v>0</v>
      </c>
      <c r="Z32" s="98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32">
        <f t="shared" si="5"/>
        <v>0</v>
      </c>
      <c r="AN32" s="98"/>
      <c r="AO32" s="14"/>
      <c r="AP32" s="14"/>
      <c r="AQ32" s="14"/>
      <c r="AR32" s="32">
        <f t="shared" si="6"/>
        <v>0</v>
      </c>
      <c r="AS32" s="98"/>
      <c r="AT32" s="14"/>
      <c r="AU32" s="14"/>
      <c r="AV32" s="14"/>
      <c r="AW32" s="32">
        <f t="shared" si="7"/>
        <v>0</v>
      </c>
      <c r="AX32" s="47">
        <f t="shared" si="8"/>
        <v>0</v>
      </c>
      <c r="AY32" s="13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55">
        <f t="shared" si="10"/>
        <v>0</v>
      </c>
      <c r="CF32" s="61"/>
      <c r="CG32" s="62"/>
      <c r="CH32" s="19">
        <f t="shared" si="36"/>
        <v>0</v>
      </c>
    </row>
    <row r="33" spans="1:86" ht="15" customHeight="1" x14ac:dyDescent="0.15">
      <c r="A33" s="6" t="s">
        <v>106</v>
      </c>
      <c r="B33" s="23"/>
      <c r="C33" s="14"/>
      <c r="D33" s="14"/>
      <c r="E33" s="14"/>
      <c r="F33" s="14"/>
      <c r="G33" s="32">
        <f t="shared" si="1"/>
        <v>0</v>
      </c>
      <c r="H33" s="98"/>
      <c r="I33" s="14"/>
      <c r="J33" s="14"/>
      <c r="K33" s="14"/>
      <c r="L33" s="14"/>
      <c r="M33" s="14"/>
      <c r="N33" s="14"/>
      <c r="O33" s="32">
        <f t="shared" si="2"/>
        <v>0</v>
      </c>
      <c r="P33" s="98"/>
      <c r="Q33" s="14"/>
      <c r="R33" s="14"/>
      <c r="S33" s="32">
        <f t="shared" si="3"/>
        <v>0</v>
      </c>
      <c r="T33" s="98"/>
      <c r="U33" s="14"/>
      <c r="V33" s="14"/>
      <c r="W33" s="14"/>
      <c r="X33" s="14"/>
      <c r="Y33" s="32">
        <f t="shared" si="4"/>
        <v>0</v>
      </c>
      <c r="Z33" s="98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32">
        <f t="shared" si="5"/>
        <v>0</v>
      </c>
      <c r="AN33" s="98"/>
      <c r="AO33" s="14"/>
      <c r="AP33" s="14"/>
      <c r="AQ33" s="14"/>
      <c r="AR33" s="32">
        <f t="shared" si="6"/>
        <v>0</v>
      </c>
      <c r="AS33" s="98"/>
      <c r="AT33" s="14"/>
      <c r="AU33" s="14"/>
      <c r="AV33" s="14"/>
      <c r="AW33" s="32">
        <f t="shared" si="7"/>
        <v>0</v>
      </c>
      <c r="AX33" s="47">
        <f t="shared" si="8"/>
        <v>0</v>
      </c>
      <c r="AY33" s="13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55">
        <f t="shared" si="10"/>
        <v>0</v>
      </c>
      <c r="CF33" s="61"/>
      <c r="CG33" s="62"/>
      <c r="CH33" s="19">
        <f t="shared" si="36"/>
        <v>0</v>
      </c>
    </row>
    <row r="34" spans="1:86" ht="15" customHeight="1" x14ac:dyDescent="0.15">
      <c r="A34" s="6" t="s">
        <v>107</v>
      </c>
      <c r="B34" s="24"/>
      <c r="C34" s="12"/>
      <c r="D34" s="12"/>
      <c r="E34" s="12"/>
      <c r="F34" s="12"/>
      <c r="G34" s="30">
        <f t="shared" si="1"/>
        <v>0</v>
      </c>
      <c r="H34" s="99"/>
      <c r="I34" s="12"/>
      <c r="J34" s="12"/>
      <c r="K34" s="12"/>
      <c r="L34" s="12"/>
      <c r="M34" s="12"/>
      <c r="N34" s="12"/>
      <c r="O34" s="30">
        <f t="shared" si="2"/>
        <v>0</v>
      </c>
      <c r="P34" s="99"/>
      <c r="Q34" s="12"/>
      <c r="R34" s="12"/>
      <c r="S34" s="30">
        <f t="shared" si="3"/>
        <v>0</v>
      </c>
      <c r="T34" s="99"/>
      <c r="U34" s="12"/>
      <c r="V34" s="12"/>
      <c r="W34" s="12"/>
      <c r="X34" s="12"/>
      <c r="Y34" s="30">
        <f t="shared" si="4"/>
        <v>0</v>
      </c>
      <c r="Z34" s="99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30">
        <f t="shared" si="5"/>
        <v>0</v>
      </c>
      <c r="AN34" s="99"/>
      <c r="AO34" s="12"/>
      <c r="AP34" s="12"/>
      <c r="AQ34" s="12"/>
      <c r="AR34" s="30">
        <f t="shared" si="6"/>
        <v>0</v>
      </c>
      <c r="AS34" s="99"/>
      <c r="AT34" s="12"/>
      <c r="AU34" s="12"/>
      <c r="AV34" s="12"/>
      <c r="AW34" s="30">
        <f t="shared" si="7"/>
        <v>0</v>
      </c>
      <c r="AX34" s="49">
        <f t="shared" si="8"/>
        <v>0</v>
      </c>
      <c r="AY34" s="11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53">
        <f t="shared" si="10"/>
        <v>0</v>
      </c>
      <c r="CF34" s="65"/>
      <c r="CG34" s="66"/>
      <c r="CH34" s="17">
        <f t="shared" si="36"/>
        <v>0</v>
      </c>
    </row>
    <row r="35" spans="1:86" ht="15" customHeight="1" x14ac:dyDescent="0.15">
      <c r="A35" s="6" t="s">
        <v>32</v>
      </c>
      <c r="B35" s="33">
        <f t="shared" ref="B35:AY35" si="37">SUM(B36)</f>
        <v>0</v>
      </c>
      <c r="C35" s="34">
        <f t="shared" si="37"/>
        <v>0</v>
      </c>
      <c r="D35" s="34">
        <f t="shared" si="37"/>
        <v>0</v>
      </c>
      <c r="E35" s="34">
        <f t="shared" si="37"/>
        <v>0</v>
      </c>
      <c r="F35" s="34">
        <f t="shared" si="37"/>
        <v>0</v>
      </c>
      <c r="G35" s="34">
        <f t="shared" si="1"/>
        <v>0</v>
      </c>
      <c r="H35" s="95">
        <f t="shared" si="37"/>
        <v>0</v>
      </c>
      <c r="I35" s="34">
        <f t="shared" si="37"/>
        <v>0</v>
      </c>
      <c r="J35" s="34">
        <f t="shared" si="37"/>
        <v>0</v>
      </c>
      <c r="K35" s="34">
        <f t="shared" si="37"/>
        <v>0</v>
      </c>
      <c r="L35" s="34">
        <f t="shared" si="37"/>
        <v>0</v>
      </c>
      <c r="M35" s="34">
        <f t="shared" si="37"/>
        <v>0</v>
      </c>
      <c r="N35" s="34">
        <f t="shared" si="37"/>
        <v>0</v>
      </c>
      <c r="O35" s="34">
        <f t="shared" si="2"/>
        <v>0</v>
      </c>
      <c r="P35" s="95">
        <f t="shared" si="37"/>
        <v>0</v>
      </c>
      <c r="Q35" s="34">
        <f t="shared" si="37"/>
        <v>0</v>
      </c>
      <c r="R35" s="34">
        <f t="shared" si="37"/>
        <v>0</v>
      </c>
      <c r="S35" s="34">
        <f t="shared" si="3"/>
        <v>0</v>
      </c>
      <c r="T35" s="95">
        <f t="shared" si="37"/>
        <v>0</v>
      </c>
      <c r="U35" s="34">
        <f t="shared" si="37"/>
        <v>0</v>
      </c>
      <c r="V35" s="34">
        <f t="shared" si="37"/>
        <v>0</v>
      </c>
      <c r="W35" s="34">
        <f t="shared" si="37"/>
        <v>0</v>
      </c>
      <c r="X35" s="34">
        <f t="shared" si="37"/>
        <v>0</v>
      </c>
      <c r="Y35" s="34">
        <f t="shared" si="4"/>
        <v>0</v>
      </c>
      <c r="Z35" s="95">
        <f t="shared" si="37"/>
        <v>0</v>
      </c>
      <c r="AA35" s="34">
        <f t="shared" si="37"/>
        <v>0</v>
      </c>
      <c r="AB35" s="34">
        <f t="shared" si="37"/>
        <v>0</v>
      </c>
      <c r="AC35" s="34">
        <f t="shared" si="37"/>
        <v>0</v>
      </c>
      <c r="AD35" s="34">
        <f t="shared" si="37"/>
        <v>0</v>
      </c>
      <c r="AE35" s="34">
        <f t="shared" si="37"/>
        <v>0</v>
      </c>
      <c r="AF35" s="34">
        <f t="shared" si="37"/>
        <v>0</v>
      </c>
      <c r="AG35" s="34">
        <f t="shared" si="37"/>
        <v>0</v>
      </c>
      <c r="AH35" s="34">
        <f t="shared" si="37"/>
        <v>0</v>
      </c>
      <c r="AI35" s="34">
        <f t="shared" si="37"/>
        <v>0</v>
      </c>
      <c r="AJ35" s="34">
        <f t="shared" si="37"/>
        <v>0</v>
      </c>
      <c r="AK35" s="34">
        <f t="shared" si="37"/>
        <v>0</v>
      </c>
      <c r="AL35" s="34">
        <f t="shared" si="37"/>
        <v>0</v>
      </c>
      <c r="AM35" s="34">
        <f t="shared" si="5"/>
        <v>0</v>
      </c>
      <c r="AN35" s="95">
        <f t="shared" si="37"/>
        <v>0</v>
      </c>
      <c r="AO35" s="34">
        <f t="shared" si="37"/>
        <v>0</v>
      </c>
      <c r="AP35" s="34">
        <f t="shared" si="37"/>
        <v>0</v>
      </c>
      <c r="AQ35" s="34">
        <f t="shared" si="37"/>
        <v>0</v>
      </c>
      <c r="AR35" s="34">
        <f t="shared" si="6"/>
        <v>0</v>
      </c>
      <c r="AS35" s="95">
        <f t="shared" si="37"/>
        <v>0</v>
      </c>
      <c r="AT35" s="34">
        <f t="shared" si="37"/>
        <v>0</v>
      </c>
      <c r="AU35" s="34">
        <f t="shared" si="37"/>
        <v>0</v>
      </c>
      <c r="AV35" s="34">
        <f t="shared" si="37"/>
        <v>0</v>
      </c>
      <c r="AW35" s="34">
        <f t="shared" si="7"/>
        <v>0</v>
      </c>
      <c r="AX35" s="48">
        <f t="shared" si="8"/>
        <v>0</v>
      </c>
      <c r="AY35" s="33">
        <f t="shared" si="37"/>
        <v>0</v>
      </c>
      <c r="AZ35" s="34">
        <f t="shared" ref="AZ35:CG35" si="38">SUM(AZ36)</f>
        <v>0</v>
      </c>
      <c r="BA35" s="34">
        <f t="shared" si="38"/>
        <v>0</v>
      </c>
      <c r="BB35" s="34">
        <f t="shared" si="38"/>
        <v>0</v>
      </c>
      <c r="BC35" s="34">
        <f t="shared" si="38"/>
        <v>0</v>
      </c>
      <c r="BD35" s="34">
        <f t="shared" si="38"/>
        <v>0</v>
      </c>
      <c r="BE35" s="34">
        <f t="shared" si="38"/>
        <v>0</v>
      </c>
      <c r="BF35" s="34">
        <f t="shared" si="38"/>
        <v>0</v>
      </c>
      <c r="BG35" s="34">
        <f t="shared" si="38"/>
        <v>0</v>
      </c>
      <c r="BH35" s="34">
        <f t="shared" si="38"/>
        <v>0</v>
      </c>
      <c r="BI35" s="34">
        <f t="shared" si="38"/>
        <v>0</v>
      </c>
      <c r="BJ35" s="34">
        <f t="shared" si="38"/>
        <v>0</v>
      </c>
      <c r="BK35" s="34">
        <f t="shared" si="38"/>
        <v>0</v>
      </c>
      <c r="BL35" s="34">
        <f t="shared" si="38"/>
        <v>0</v>
      </c>
      <c r="BM35" s="34">
        <f t="shared" si="38"/>
        <v>0</v>
      </c>
      <c r="BN35" s="34">
        <f t="shared" si="38"/>
        <v>0</v>
      </c>
      <c r="BO35" s="34">
        <f t="shared" si="38"/>
        <v>0</v>
      </c>
      <c r="BP35" s="34">
        <f t="shared" si="38"/>
        <v>0</v>
      </c>
      <c r="BQ35" s="34">
        <f t="shared" si="38"/>
        <v>0</v>
      </c>
      <c r="BR35" s="34">
        <f t="shared" si="38"/>
        <v>0</v>
      </c>
      <c r="BS35" s="34">
        <f t="shared" si="38"/>
        <v>0</v>
      </c>
      <c r="BT35" s="34">
        <f t="shared" si="38"/>
        <v>0</v>
      </c>
      <c r="BU35" s="34">
        <f t="shared" si="38"/>
        <v>0</v>
      </c>
      <c r="BV35" s="34">
        <f t="shared" si="38"/>
        <v>0</v>
      </c>
      <c r="BW35" s="34">
        <f t="shared" si="38"/>
        <v>0</v>
      </c>
      <c r="BX35" s="34">
        <f t="shared" si="38"/>
        <v>0</v>
      </c>
      <c r="BY35" s="34">
        <f t="shared" si="38"/>
        <v>0</v>
      </c>
      <c r="BZ35" s="34">
        <f t="shared" si="38"/>
        <v>0</v>
      </c>
      <c r="CA35" s="34">
        <f t="shared" si="38"/>
        <v>0</v>
      </c>
      <c r="CB35" s="34">
        <f t="shared" si="38"/>
        <v>0</v>
      </c>
      <c r="CC35" s="34">
        <f t="shared" si="38"/>
        <v>0</v>
      </c>
      <c r="CD35" s="34">
        <f t="shared" si="38"/>
        <v>0</v>
      </c>
      <c r="CE35" s="54">
        <f t="shared" si="10"/>
        <v>0</v>
      </c>
      <c r="CF35" s="63">
        <f t="shared" si="38"/>
        <v>0</v>
      </c>
      <c r="CG35" s="64">
        <f t="shared" si="38"/>
        <v>0</v>
      </c>
      <c r="CH35" s="16">
        <f>SUM(CH36)</f>
        <v>0</v>
      </c>
    </row>
    <row r="36" spans="1:86" ht="15" customHeight="1" x14ac:dyDescent="0.15">
      <c r="A36" s="6" t="s">
        <v>33</v>
      </c>
      <c r="B36" s="11"/>
      <c r="C36" s="12"/>
      <c r="D36" s="12"/>
      <c r="E36" s="12"/>
      <c r="F36" s="12"/>
      <c r="G36" s="30">
        <f t="shared" si="1"/>
        <v>0</v>
      </c>
      <c r="H36" s="101"/>
      <c r="I36" s="12"/>
      <c r="J36" s="12"/>
      <c r="K36" s="12"/>
      <c r="L36" s="12"/>
      <c r="M36" s="12"/>
      <c r="N36" s="12"/>
      <c r="O36" s="30">
        <f t="shared" si="2"/>
        <v>0</v>
      </c>
      <c r="P36" s="101"/>
      <c r="Q36" s="12"/>
      <c r="R36" s="12"/>
      <c r="S36" s="30">
        <f t="shared" si="3"/>
        <v>0</v>
      </c>
      <c r="T36" s="101"/>
      <c r="U36" s="12"/>
      <c r="V36" s="12"/>
      <c r="W36" s="12"/>
      <c r="X36" s="12"/>
      <c r="Y36" s="30">
        <f t="shared" si="4"/>
        <v>0</v>
      </c>
      <c r="Z36" s="101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30">
        <f t="shared" si="5"/>
        <v>0</v>
      </c>
      <c r="AN36" s="101"/>
      <c r="AO36" s="12"/>
      <c r="AP36" s="12"/>
      <c r="AQ36" s="12"/>
      <c r="AR36" s="30">
        <f t="shared" si="6"/>
        <v>0</v>
      </c>
      <c r="AS36" s="101"/>
      <c r="AT36" s="12"/>
      <c r="AU36" s="12"/>
      <c r="AV36" s="12"/>
      <c r="AW36" s="30">
        <f t="shared" si="7"/>
        <v>0</v>
      </c>
      <c r="AX36" s="49">
        <f t="shared" si="8"/>
        <v>0</v>
      </c>
      <c r="AY36" s="11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53">
        <f t="shared" si="10"/>
        <v>0</v>
      </c>
      <c r="CF36" s="25"/>
      <c r="CG36" s="66"/>
      <c r="CH36" s="17">
        <f>SUM(AX36+CE36+CF36+CG36)</f>
        <v>0</v>
      </c>
    </row>
    <row r="37" spans="1:86" ht="15" customHeight="1" x14ac:dyDescent="0.15">
      <c r="A37" s="6" t="s">
        <v>34</v>
      </c>
      <c r="B37" s="33">
        <f>SUM(B38:B39)</f>
        <v>0</v>
      </c>
      <c r="C37" s="34">
        <f>SUM(C38:C39)</f>
        <v>0</v>
      </c>
      <c r="D37" s="34">
        <f>SUM(D38:D39)</f>
        <v>0</v>
      </c>
      <c r="E37" s="34">
        <f>SUM(E38:E39)</f>
        <v>0</v>
      </c>
      <c r="F37" s="34">
        <f>SUM(F38:F39)</f>
        <v>0</v>
      </c>
      <c r="G37" s="34">
        <f t="shared" si="1"/>
        <v>0</v>
      </c>
      <c r="H37" s="95">
        <f t="shared" ref="H37:N37" si="39">SUM(H38:H39)</f>
        <v>0</v>
      </c>
      <c r="I37" s="34">
        <f t="shared" si="39"/>
        <v>0</v>
      </c>
      <c r="J37" s="34">
        <f t="shared" si="39"/>
        <v>0</v>
      </c>
      <c r="K37" s="34">
        <f>SUM(K38:K39)</f>
        <v>0</v>
      </c>
      <c r="L37" s="34">
        <f>SUM(L38:L39)</f>
        <v>0</v>
      </c>
      <c r="M37" s="34">
        <f>SUM(M38:M39)</f>
        <v>0</v>
      </c>
      <c r="N37" s="34">
        <f t="shared" si="39"/>
        <v>0</v>
      </c>
      <c r="O37" s="34">
        <f t="shared" si="2"/>
        <v>0</v>
      </c>
      <c r="P37" s="95">
        <f>SUM(P38:P39)</f>
        <v>0</v>
      </c>
      <c r="Q37" s="34">
        <f>SUM(Q38:Q39)</f>
        <v>0</v>
      </c>
      <c r="R37" s="34">
        <f>SUM(R38:R39)</f>
        <v>0</v>
      </c>
      <c r="S37" s="34">
        <f t="shared" si="3"/>
        <v>0</v>
      </c>
      <c r="T37" s="95">
        <f>SUM(T38:T39)</f>
        <v>0</v>
      </c>
      <c r="U37" s="34">
        <f>SUM(U38:U39)</f>
        <v>0</v>
      </c>
      <c r="V37" s="34">
        <f>SUM(V38:V39)</f>
        <v>0</v>
      </c>
      <c r="W37" s="34">
        <f>SUM(W38:W39)</f>
        <v>0</v>
      </c>
      <c r="X37" s="34">
        <f>SUM(X38:X39)</f>
        <v>0</v>
      </c>
      <c r="Y37" s="34">
        <f t="shared" si="4"/>
        <v>0</v>
      </c>
      <c r="Z37" s="95">
        <f t="shared" ref="Z37:AL37" si="40">SUM(Z38:Z39)</f>
        <v>0</v>
      </c>
      <c r="AA37" s="34">
        <f t="shared" si="40"/>
        <v>0</v>
      </c>
      <c r="AB37" s="34">
        <f t="shared" si="40"/>
        <v>0</v>
      </c>
      <c r="AC37" s="34">
        <f t="shared" si="40"/>
        <v>0</v>
      </c>
      <c r="AD37" s="34">
        <f t="shared" si="40"/>
        <v>0</v>
      </c>
      <c r="AE37" s="34">
        <f t="shared" si="40"/>
        <v>0</v>
      </c>
      <c r="AF37" s="34">
        <f t="shared" ref="AF37:AK37" si="41">SUM(AF38:AF39)</f>
        <v>0</v>
      </c>
      <c r="AG37" s="34">
        <f t="shared" si="41"/>
        <v>0</v>
      </c>
      <c r="AH37" s="34">
        <f t="shared" si="41"/>
        <v>0</v>
      </c>
      <c r="AI37" s="34">
        <f t="shared" si="41"/>
        <v>0</v>
      </c>
      <c r="AJ37" s="34">
        <f>SUM(AJ38:AJ39)</f>
        <v>0</v>
      </c>
      <c r="AK37" s="34">
        <f t="shared" si="41"/>
        <v>0</v>
      </c>
      <c r="AL37" s="34">
        <f t="shared" si="40"/>
        <v>0</v>
      </c>
      <c r="AM37" s="34">
        <f t="shared" si="5"/>
        <v>0</v>
      </c>
      <c r="AN37" s="95">
        <f>SUM(AN38:AN39)</f>
        <v>0</v>
      </c>
      <c r="AO37" s="34">
        <f>SUM(AO38:AO39)</f>
        <v>0</v>
      </c>
      <c r="AP37" s="34">
        <f>SUM(AP38:AP39)</f>
        <v>0</v>
      </c>
      <c r="AQ37" s="34">
        <f>SUM(AQ38:AQ39)</f>
        <v>0</v>
      </c>
      <c r="AR37" s="34">
        <f t="shared" si="6"/>
        <v>0</v>
      </c>
      <c r="AS37" s="95">
        <f>SUM(AS38:AS39)</f>
        <v>0</v>
      </c>
      <c r="AT37" s="34">
        <f>SUM(AT38:AT39)</f>
        <v>0</v>
      </c>
      <c r="AU37" s="34">
        <f>SUM(AU38:AU39)</f>
        <v>0</v>
      </c>
      <c r="AV37" s="34">
        <f>SUM(AV38:AV39)</f>
        <v>0</v>
      </c>
      <c r="AW37" s="34">
        <f t="shared" si="7"/>
        <v>0</v>
      </c>
      <c r="AX37" s="48">
        <f t="shared" si="8"/>
        <v>0</v>
      </c>
      <c r="AY37" s="33">
        <f>SUM(AY38:AY39)</f>
        <v>0</v>
      </c>
      <c r="AZ37" s="34">
        <f t="shared" ref="AZ37:CG37" si="42">SUM(AZ38:AZ39)</f>
        <v>0</v>
      </c>
      <c r="BA37" s="34">
        <f t="shared" ref="BA37" si="43">SUM(BA38:BA39)</f>
        <v>0</v>
      </c>
      <c r="BB37" s="34">
        <f>SUM(BB38:BB39)</f>
        <v>0</v>
      </c>
      <c r="BC37" s="34">
        <f>SUM(BC38:BC39)</f>
        <v>0</v>
      </c>
      <c r="BD37" s="34">
        <f t="shared" ref="BD37" si="44">SUM(BD38:BD39)</f>
        <v>0</v>
      </c>
      <c r="BE37" s="34">
        <f t="shared" si="42"/>
        <v>0</v>
      </c>
      <c r="BF37" s="34">
        <f t="shared" si="42"/>
        <v>0</v>
      </c>
      <c r="BG37" s="34">
        <f t="shared" si="42"/>
        <v>0</v>
      </c>
      <c r="BH37" s="34">
        <f t="shared" si="42"/>
        <v>0</v>
      </c>
      <c r="BI37" s="34">
        <f t="shared" si="42"/>
        <v>0</v>
      </c>
      <c r="BJ37" s="34">
        <f t="shared" si="42"/>
        <v>0</v>
      </c>
      <c r="BK37" s="34">
        <f t="shared" si="42"/>
        <v>0</v>
      </c>
      <c r="BL37" s="34">
        <f t="shared" si="42"/>
        <v>0</v>
      </c>
      <c r="BM37" s="34">
        <f t="shared" si="42"/>
        <v>0</v>
      </c>
      <c r="BN37" s="34">
        <f t="shared" si="42"/>
        <v>0</v>
      </c>
      <c r="BO37" s="34">
        <f t="shared" si="42"/>
        <v>0</v>
      </c>
      <c r="BP37" s="34">
        <f t="shared" si="42"/>
        <v>0</v>
      </c>
      <c r="BQ37" s="34">
        <f t="shared" si="42"/>
        <v>0</v>
      </c>
      <c r="BR37" s="34">
        <f t="shared" si="42"/>
        <v>0</v>
      </c>
      <c r="BS37" s="34">
        <f t="shared" si="42"/>
        <v>0</v>
      </c>
      <c r="BT37" s="34">
        <f t="shared" si="42"/>
        <v>0</v>
      </c>
      <c r="BU37" s="34">
        <f t="shared" si="42"/>
        <v>0</v>
      </c>
      <c r="BV37" s="34">
        <f t="shared" si="42"/>
        <v>0</v>
      </c>
      <c r="BW37" s="34">
        <f t="shared" si="42"/>
        <v>0</v>
      </c>
      <c r="BX37" s="34">
        <f t="shared" si="42"/>
        <v>0</v>
      </c>
      <c r="BY37" s="34">
        <f t="shared" si="42"/>
        <v>0</v>
      </c>
      <c r="BZ37" s="34">
        <f t="shared" si="42"/>
        <v>0</v>
      </c>
      <c r="CA37" s="34">
        <f t="shared" si="42"/>
        <v>0</v>
      </c>
      <c r="CB37" s="34">
        <f t="shared" si="42"/>
        <v>0</v>
      </c>
      <c r="CC37" s="34">
        <f t="shared" si="42"/>
        <v>0</v>
      </c>
      <c r="CD37" s="34">
        <f t="shared" si="42"/>
        <v>0</v>
      </c>
      <c r="CE37" s="54">
        <f t="shared" si="10"/>
        <v>0</v>
      </c>
      <c r="CF37" s="63">
        <f t="shared" si="42"/>
        <v>0</v>
      </c>
      <c r="CG37" s="64">
        <f t="shared" si="42"/>
        <v>0</v>
      </c>
      <c r="CH37" s="16">
        <f>SUM(CH38:CH39)</f>
        <v>0</v>
      </c>
    </row>
    <row r="38" spans="1:86" ht="15" customHeight="1" x14ac:dyDescent="0.15">
      <c r="A38" s="6" t="s">
        <v>35</v>
      </c>
      <c r="B38" s="13"/>
      <c r="C38" s="14"/>
      <c r="D38" s="14"/>
      <c r="E38" s="14"/>
      <c r="F38" s="14"/>
      <c r="G38" s="32">
        <f t="shared" si="1"/>
        <v>0</v>
      </c>
      <c r="H38" s="100"/>
      <c r="I38" s="14"/>
      <c r="J38" s="14"/>
      <c r="K38" s="14"/>
      <c r="L38" s="14"/>
      <c r="M38" s="14"/>
      <c r="N38" s="14"/>
      <c r="O38" s="32">
        <f t="shared" si="2"/>
        <v>0</v>
      </c>
      <c r="P38" s="100"/>
      <c r="Q38" s="14"/>
      <c r="R38" s="14"/>
      <c r="S38" s="32">
        <f t="shared" si="3"/>
        <v>0</v>
      </c>
      <c r="T38" s="100"/>
      <c r="U38" s="14"/>
      <c r="V38" s="14"/>
      <c r="W38" s="14"/>
      <c r="X38" s="14"/>
      <c r="Y38" s="32">
        <f t="shared" si="4"/>
        <v>0</v>
      </c>
      <c r="Z38" s="100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32">
        <f t="shared" si="5"/>
        <v>0</v>
      </c>
      <c r="AN38" s="100"/>
      <c r="AO38" s="14"/>
      <c r="AP38" s="14"/>
      <c r="AQ38" s="14"/>
      <c r="AR38" s="32">
        <f t="shared" si="6"/>
        <v>0</v>
      </c>
      <c r="AS38" s="100"/>
      <c r="AT38" s="14"/>
      <c r="AU38" s="14"/>
      <c r="AV38" s="14"/>
      <c r="AW38" s="32">
        <f t="shared" si="7"/>
        <v>0</v>
      </c>
      <c r="AX38" s="47">
        <f t="shared" si="8"/>
        <v>0</v>
      </c>
      <c r="AY38" s="13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55">
        <f t="shared" si="10"/>
        <v>0</v>
      </c>
      <c r="CF38" s="26">
        <v>0</v>
      </c>
      <c r="CG38" s="62"/>
      <c r="CH38" s="19">
        <f>SUM(AX38+CE38+CF38+CG38)</f>
        <v>0</v>
      </c>
    </row>
    <row r="39" spans="1:86" ht="15" customHeight="1" x14ac:dyDescent="0.15">
      <c r="A39" s="6" t="s">
        <v>108</v>
      </c>
      <c r="B39" s="11"/>
      <c r="C39" s="12"/>
      <c r="D39" s="12"/>
      <c r="E39" s="12"/>
      <c r="F39" s="12"/>
      <c r="G39" s="30">
        <f t="shared" si="1"/>
        <v>0</v>
      </c>
      <c r="H39" s="101"/>
      <c r="I39" s="12"/>
      <c r="J39" s="12"/>
      <c r="K39" s="12"/>
      <c r="L39" s="12"/>
      <c r="M39" s="12"/>
      <c r="N39" s="12"/>
      <c r="O39" s="30">
        <f t="shared" si="2"/>
        <v>0</v>
      </c>
      <c r="P39" s="101"/>
      <c r="Q39" s="12"/>
      <c r="R39" s="12"/>
      <c r="S39" s="30">
        <f t="shared" si="3"/>
        <v>0</v>
      </c>
      <c r="T39" s="101"/>
      <c r="U39" s="12"/>
      <c r="V39" s="12"/>
      <c r="W39" s="12"/>
      <c r="X39" s="12"/>
      <c r="Y39" s="30">
        <f t="shared" si="4"/>
        <v>0</v>
      </c>
      <c r="Z39" s="101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30">
        <f t="shared" si="5"/>
        <v>0</v>
      </c>
      <c r="AN39" s="101"/>
      <c r="AO39" s="12"/>
      <c r="AP39" s="12"/>
      <c r="AQ39" s="12"/>
      <c r="AR39" s="30">
        <f t="shared" si="6"/>
        <v>0</v>
      </c>
      <c r="AS39" s="101"/>
      <c r="AT39" s="12"/>
      <c r="AU39" s="12"/>
      <c r="AV39" s="12"/>
      <c r="AW39" s="30">
        <f t="shared" si="7"/>
        <v>0</v>
      </c>
      <c r="AX39" s="49">
        <f t="shared" si="8"/>
        <v>0</v>
      </c>
      <c r="AY39" s="11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53">
        <f t="shared" si="10"/>
        <v>0</v>
      </c>
      <c r="CF39" s="25"/>
      <c r="CG39" s="66"/>
      <c r="CH39" s="17">
        <f>SUM(AX39+CE39+CF39+CG39)</f>
        <v>0</v>
      </c>
    </row>
    <row r="40" spans="1:86" ht="15" customHeight="1" x14ac:dyDescent="0.15">
      <c r="A40" s="6" t="s">
        <v>36</v>
      </c>
      <c r="B40" s="33">
        <f>SUM(B41:B42)</f>
        <v>0</v>
      </c>
      <c r="C40" s="34">
        <f>SUM(C41:C42)</f>
        <v>0</v>
      </c>
      <c r="D40" s="34">
        <f>SUM(D41:D42)</f>
        <v>0</v>
      </c>
      <c r="E40" s="34">
        <f>SUM(E41:E42)</f>
        <v>0</v>
      </c>
      <c r="F40" s="34">
        <f>SUM(F41:F42)</f>
        <v>0</v>
      </c>
      <c r="G40" s="34">
        <f t="shared" si="1"/>
        <v>0</v>
      </c>
      <c r="H40" s="95">
        <f t="shared" ref="H40:N40" si="45">SUM(H41:H42)</f>
        <v>0</v>
      </c>
      <c r="I40" s="34">
        <f t="shared" si="45"/>
        <v>0</v>
      </c>
      <c r="J40" s="34">
        <f t="shared" si="45"/>
        <v>0</v>
      </c>
      <c r="K40" s="34">
        <f>SUM(K41:K42)</f>
        <v>0</v>
      </c>
      <c r="L40" s="34">
        <f>SUM(L41:L42)</f>
        <v>0</v>
      </c>
      <c r="M40" s="34">
        <f>SUM(M41:M42)</f>
        <v>0</v>
      </c>
      <c r="N40" s="34">
        <f t="shared" si="45"/>
        <v>0</v>
      </c>
      <c r="O40" s="34">
        <f t="shared" si="2"/>
        <v>0</v>
      </c>
      <c r="P40" s="95">
        <f>SUM(P41:P42)</f>
        <v>0</v>
      </c>
      <c r="Q40" s="34">
        <f>SUM(Q41:Q42)</f>
        <v>0</v>
      </c>
      <c r="R40" s="34">
        <f>SUM(R41:R42)</f>
        <v>0</v>
      </c>
      <c r="S40" s="34">
        <f t="shared" si="3"/>
        <v>0</v>
      </c>
      <c r="T40" s="95">
        <f>SUM(T41:T42)</f>
        <v>0</v>
      </c>
      <c r="U40" s="34">
        <f>SUM(U41:U42)</f>
        <v>0</v>
      </c>
      <c r="V40" s="34">
        <f>SUM(V41:V42)</f>
        <v>0</v>
      </c>
      <c r="W40" s="34">
        <f>SUM(W41:W42)</f>
        <v>0</v>
      </c>
      <c r="X40" s="34">
        <f>SUM(X41:X42)</f>
        <v>0</v>
      </c>
      <c r="Y40" s="34">
        <f t="shared" si="4"/>
        <v>0</v>
      </c>
      <c r="Z40" s="95">
        <f t="shared" ref="Z40:AL40" si="46">SUM(Z41:Z42)</f>
        <v>0</v>
      </c>
      <c r="AA40" s="34">
        <f t="shared" si="46"/>
        <v>0</v>
      </c>
      <c r="AB40" s="34">
        <f t="shared" si="46"/>
        <v>0</v>
      </c>
      <c r="AC40" s="34">
        <f t="shared" si="46"/>
        <v>0</v>
      </c>
      <c r="AD40" s="34">
        <f t="shared" si="46"/>
        <v>0</v>
      </c>
      <c r="AE40" s="34">
        <f t="shared" si="46"/>
        <v>0</v>
      </c>
      <c r="AF40" s="34">
        <f t="shared" ref="AF40:AK40" si="47">SUM(AF41:AF42)</f>
        <v>0</v>
      </c>
      <c r="AG40" s="34">
        <f t="shared" si="47"/>
        <v>0</v>
      </c>
      <c r="AH40" s="34">
        <f t="shared" si="47"/>
        <v>0</v>
      </c>
      <c r="AI40" s="34">
        <f t="shared" si="47"/>
        <v>0</v>
      </c>
      <c r="AJ40" s="34">
        <f>SUM(AJ41:AJ42)</f>
        <v>0</v>
      </c>
      <c r="AK40" s="34">
        <f t="shared" si="47"/>
        <v>0</v>
      </c>
      <c r="AL40" s="34">
        <f t="shared" si="46"/>
        <v>0</v>
      </c>
      <c r="AM40" s="34">
        <f t="shared" si="5"/>
        <v>0</v>
      </c>
      <c r="AN40" s="95">
        <f>SUM(AN41:AN42)</f>
        <v>0</v>
      </c>
      <c r="AO40" s="34">
        <f>SUM(AO41:AO42)</f>
        <v>0</v>
      </c>
      <c r="AP40" s="34">
        <f>SUM(AP41:AP42)</f>
        <v>0</v>
      </c>
      <c r="AQ40" s="34">
        <f>SUM(AQ41:AQ42)</f>
        <v>0</v>
      </c>
      <c r="AR40" s="34">
        <f t="shared" si="6"/>
        <v>0</v>
      </c>
      <c r="AS40" s="95">
        <f>SUM(AS41:AS42)</f>
        <v>0</v>
      </c>
      <c r="AT40" s="34">
        <f>SUM(AT41:AT42)</f>
        <v>0</v>
      </c>
      <c r="AU40" s="34">
        <f>SUM(AU41:AU42)</f>
        <v>0</v>
      </c>
      <c r="AV40" s="34">
        <f>SUM(AV41:AV42)</f>
        <v>0</v>
      </c>
      <c r="AW40" s="34">
        <f t="shared" si="7"/>
        <v>0</v>
      </c>
      <c r="AX40" s="48">
        <f t="shared" si="8"/>
        <v>0</v>
      </c>
      <c r="AY40" s="33">
        <f>SUM(AY41:AY42)</f>
        <v>0</v>
      </c>
      <c r="AZ40" s="34">
        <f t="shared" ref="AZ40:CG40" si="48">SUM(AZ41:AZ42)</f>
        <v>0</v>
      </c>
      <c r="BA40" s="34">
        <f t="shared" ref="BA40" si="49">SUM(BA41:BA42)</f>
        <v>0</v>
      </c>
      <c r="BB40" s="34">
        <f>SUM(BB41:BB42)</f>
        <v>0</v>
      </c>
      <c r="BC40" s="34">
        <f>SUM(BC41:BC42)</f>
        <v>0</v>
      </c>
      <c r="BD40" s="34">
        <f t="shared" ref="BD40" si="50">SUM(BD41:BD42)</f>
        <v>0</v>
      </c>
      <c r="BE40" s="34">
        <f t="shared" si="48"/>
        <v>0</v>
      </c>
      <c r="BF40" s="34">
        <f t="shared" si="48"/>
        <v>0</v>
      </c>
      <c r="BG40" s="34">
        <f t="shared" si="48"/>
        <v>0</v>
      </c>
      <c r="BH40" s="34">
        <f t="shared" si="48"/>
        <v>0</v>
      </c>
      <c r="BI40" s="34">
        <f t="shared" si="48"/>
        <v>0</v>
      </c>
      <c r="BJ40" s="34">
        <f t="shared" si="48"/>
        <v>0</v>
      </c>
      <c r="BK40" s="34">
        <f t="shared" si="48"/>
        <v>0</v>
      </c>
      <c r="BL40" s="34">
        <f t="shared" si="48"/>
        <v>0</v>
      </c>
      <c r="BM40" s="34">
        <f t="shared" si="48"/>
        <v>0</v>
      </c>
      <c r="BN40" s="34">
        <f t="shared" si="48"/>
        <v>0</v>
      </c>
      <c r="BO40" s="34">
        <f t="shared" si="48"/>
        <v>0</v>
      </c>
      <c r="BP40" s="34">
        <f t="shared" si="48"/>
        <v>0</v>
      </c>
      <c r="BQ40" s="34">
        <f t="shared" si="48"/>
        <v>0</v>
      </c>
      <c r="BR40" s="34">
        <f t="shared" si="48"/>
        <v>0</v>
      </c>
      <c r="BS40" s="34">
        <f t="shared" si="48"/>
        <v>0</v>
      </c>
      <c r="BT40" s="34">
        <f t="shared" si="48"/>
        <v>0</v>
      </c>
      <c r="BU40" s="34">
        <f t="shared" si="48"/>
        <v>0</v>
      </c>
      <c r="BV40" s="34">
        <f t="shared" si="48"/>
        <v>0</v>
      </c>
      <c r="BW40" s="34">
        <f t="shared" si="48"/>
        <v>0</v>
      </c>
      <c r="BX40" s="34">
        <f t="shared" si="48"/>
        <v>0</v>
      </c>
      <c r="BY40" s="34">
        <f t="shared" si="48"/>
        <v>0</v>
      </c>
      <c r="BZ40" s="34">
        <f t="shared" si="48"/>
        <v>0</v>
      </c>
      <c r="CA40" s="34">
        <f t="shared" si="48"/>
        <v>0</v>
      </c>
      <c r="CB40" s="34">
        <f t="shared" si="48"/>
        <v>0</v>
      </c>
      <c r="CC40" s="34">
        <f t="shared" si="48"/>
        <v>0</v>
      </c>
      <c r="CD40" s="34">
        <f t="shared" si="48"/>
        <v>0</v>
      </c>
      <c r="CE40" s="54">
        <f t="shared" si="10"/>
        <v>0</v>
      </c>
      <c r="CF40" s="63">
        <f>SUM(CF41:CF42)</f>
        <v>47000</v>
      </c>
      <c r="CG40" s="64">
        <f t="shared" si="48"/>
        <v>0</v>
      </c>
      <c r="CH40" s="16">
        <f>SUM(CH41:CH42)</f>
        <v>47000</v>
      </c>
    </row>
    <row r="41" spans="1:86" ht="15" customHeight="1" x14ac:dyDescent="0.15">
      <c r="A41" s="6" t="s">
        <v>37</v>
      </c>
      <c r="B41" s="13"/>
      <c r="C41" s="14"/>
      <c r="D41" s="14"/>
      <c r="E41" s="14"/>
      <c r="F41" s="14"/>
      <c r="G41" s="32">
        <f t="shared" si="1"/>
        <v>0</v>
      </c>
      <c r="H41" s="100"/>
      <c r="I41" s="14"/>
      <c r="J41" s="14"/>
      <c r="K41" s="14"/>
      <c r="L41" s="14"/>
      <c r="M41" s="14"/>
      <c r="N41" s="14"/>
      <c r="O41" s="32">
        <f t="shared" si="2"/>
        <v>0</v>
      </c>
      <c r="P41" s="100"/>
      <c r="Q41" s="14"/>
      <c r="R41" s="14"/>
      <c r="S41" s="32">
        <f t="shared" si="3"/>
        <v>0</v>
      </c>
      <c r="T41" s="100"/>
      <c r="U41" s="14"/>
      <c r="V41" s="14"/>
      <c r="W41" s="14"/>
      <c r="X41" s="14"/>
      <c r="Y41" s="32">
        <f t="shared" si="4"/>
        <v>0</v>
      </c>
      <c r="Z41" s="100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32">
        <f t="shared" si="5"/>
        <v>0</v>
      </c>
      <c r="AN41" s="100"/>
      <c r="AO41" s="14"/>
      <c r="AP41" s="14"/>
      <c r="AQ41" s="14"/>
      <c r="AR41" s="32">
        <f t="shared" si="6"/>
        <v>0</v>
      </c>
      <c r="AS41" s="100"/>
      <c r="AT41" s="14"/>
      <c r="AU41" s="14"/>
      <c r="AV41" s="14"/>
      <c r="AW41" s="32">
        <f t="shared" si="7"/>
        <v>0</v>
      </c>
      <c r="AX41" s="47">
        <f t="shared" si="8"/>
        <v>0</v>
      </c>
      <c r="AY41" s="13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55">
        <f t="shared" si="10"/>
        <v>0</v>
      </c>
      <c r="CF41" s="26">
        <v>12000</v>
      </c>
      <c r="CG41" s="62"/>
      <c r="CH41" s="19">
        <f>SUM(AX41+CE41+CF41+CG41)</f>
        <v>12000</v>
      </c>
    </row>
    <row r="42" spans="1:86" ht="15" customHeight="1" x14ac:dyDescent="0.15">
      <c r="A42" s="6" t="s">
        <v>38</v>
      </c>
      <c r="B42" s="11"/>
      <c r="C42" s="12"/>
      <c r="D42" s="12"/>
      <c r="E42" s="12"/>
      <c r="F42" s="12"/>
      <c r="G42" s="30">
        <f t="shared" si="1"/>
        <v>0</v>
      </c>
      <c r="H42" s="101"/>
      <c r="I42" s="12"/>
      <c r="J42" s="12"/>
      <c r="K42" s="12"/>
      <c r="L42" s="12"/>
      <c r="M42" s="12"/>
      <c r="N42" s="12"/>
      <c r="O42" s="30">
        <f t="shared" si="2"/>
        <v>0</v>
      </c>
      <c r="P42" s="101"/>
      <c r="Q42" s="12"/>
      <c r="R42" s="12"/>
      <c r="S42" s="30">
        <f t="shared" si="3"/>
        <v>0</v>
      </c>
      <c r="T42" s="101"/>
      <c r="U42" s="12"/>
      <c r="V42" s="12"/>
      <c r="W42" s="12"/>
      <c r="X42" s="12"/>
      <c r="Y42" s="30">
        <f t="shared" si="4"/>
        <v>0</v>
      </c>
      <c r="Z42" s="101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30">
        <f t="shared" si="5"/>
        <v>0</v>
      </c>
      <c r="AN42" s="101"/>
      <c r="AO42" s="12"/>
      <c r="AP42" s="12"/>
      <c r="AQ42" s="12"/>
      <c r="AR42" s="30">
        <f t="shared" si="6"/>
        <v>0</v>
      </c>
      <c r="AS42" s="101"/>
      <c r="AT42" s="12"/>
      <c r="AU42" s="12"/>
      <c r="AV42" s="12"/>
      <c r="AW42" s="30">
        <f t="shared" si="7"/>
        <v>0</v>
      </c>
      <c r="AX42" s="53">
        <f t="shared" si="8"/>
        <v>0</v>
      </c>
      <c r="AY42" s="11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53">
        <f t="shared" si="10"/>
        <v>0</v>
      </c>
      <c r="CF42" s="25">
        <v>35000</v>
      </c>
      <c r="CG42" s="66"/>
      <c r="CH42" s="17">
        <f>SUM(AX42+CE42+CF42+CG42)</f>
        <v>35000</v>
      </c>
    </row>
    <row r="43" spans="1:86" ht="15" customHeight="1" x14ac:dyDescent="0.15">
      <c r="A43" s="6" t="s">
        <v>39</v>
      </c>
      <c r="B43" s="33">
        <f>SUM(B44:B46)</f>
        <v>0</v>
      </c>
      <c r="C43" s="34">
        <f>SUM(C44:C46)</f>
        <v>0</v>
      </c>
      <c r="D43" s="34">
        <f>SUM(D44:D46)</f>
        <v>0</v>
      </c>
      <c r="E43" s="34">
        <f>SUM(E44:E46)</f>
        <v>0</v>
      </c>
      <c r="F43" s="34">
        <f>SUM(F44:F46)</f>
        <v>0</v>
      </c>
      <c r="G43" s="34">
        <f t="shared" si="1"/>
        <v>0</v>
      </c>
      <c r="H43" s="95">
        <f t="shared" ref="H43:N43" si="51">SUM(H44:H46)</f>
        <v>0</v>
      </c>
      <c r="I43" s="34">
        <f t="shared" si="51"/>
        <v>0</v>
      </c>
      <c r="J43" s="34">
        <f t="shared" si="51"/>
        <v>0</v>
      </c>
      <c r="K43" s="34">
        <f>SUM(K44:K46)</f>
        <v>0</v>
      </c>
      <c r="L43" s="34">
        <f>SUM(L44:L46)</f>
        <v>0</v>
      </c>
      <c r="M43" s="34">
        <f>SUM(M44:M46)</f>
        <v>0</v>
      </c>
      <c r="N43" s="34">
        <f t="shared" si="51"/>
        <v>0</v>
      </c>
      <c r="O43" s="34">
        <f t="shared" si="2"/>
        <v>0</v>
      </c>
      <c r="P43" s="95">
        <f>SUM(P44:P46)</f>
        <v>0</v>
      </c>
      <c r="Q43" s="34">
        <f>SUM(Q44:Q46)</f>
        <v>0</v>
      </c>
      <c r="R43" s="34">
        <f>SUM(R44:R46)</f>
        <v>0</v>
      </c>
      <c r="S43" s="34">
        <f t="shared" si="3"/>
        <v>0</v>
      </c>
      <c r="T43" s="95">
        <f>SUM(T44:T46)</f>
        <v>0</v>
      </c>
      <c r="U43" s="34">
        <f>SUM(U44:U46)</f>
        <v>0</v>
      </c>
      <c r="V43" s="34">
        <f>SUM(V44:V46)</f>
        <v>0</v>
      </c>
      <c r="W43" s="34">
        <f>SUM(W44:W46)</f>
        <v>0</v>
      </c>
      <c r="X43" s="34">
        <f>SUM(X44:X46)</f>
        <v>0</v>
      </c>
      <c r="Y43" s="34">
        <f t="shared" si="4"/>
        <v>0</v>
      </c>
      <c r="Z43" s="95">
        <f t="shared" ref="Z43:AL43" si="52">SUM(Z44:Z46)</f>
        <v>0</v>
      </c>
      <c r="AA43" s="34">
        <f t="shared" si="52"/>
        <v>0</v>
      </c>
      <c r="AB43" s="34">
        <f t="shared" si="52"/>
        <v>0</v>
      </c>
      <c r="AC43" s="34">
        <f t="shared" si="52"/>
        <v>0</v>
      </c>
      <c r="AD43" s="34">
        <f t="shared" si="52"/>
        <v>0</v>
      </c>
      <c r="AE43" s="34">
        <f t="shared" si="52"/>
        <v>0</v>
      </c>
      <c r="AF43" s="34">
        <f t="shared" ref="AF43:AK43" si="53">SUM(AF44:AF46)</f>
        <v>0</v>
      </c>
      <c r="AG43" s="34">
        <f t="shared" si="53"/>
        <v>0</v>
      </c>
      <c r="AH43" s="34">
        <f t="shared" si="53"/>
        <v>0</v>
      </c>
      <c r="AI43" s="34">
        <f t="shared" si="53"/>
        <v>0</v>
      </c>
      <c r="AJ43" s="34">
        <f>SUM(AJ44:AJ46)</f>
        <v>0</v>
      </c>
      <c r="AK43" s="34">
        <f t="shared" si="53"/>
        <v>0</v>
      </c>
      <c r="AL43" s="34">
        <f t="shared" si="52"/>
        <v>0</v>
      </c>
      <c r="AM43" s="34">
        <f t="shared" si="5"/>
        <v>0</v>
      </c>
      <c r="AN43" s="95">
        <f>SUM(AN44:AN46)</f>
        <v>0</v>
      </c>
      <c r="AO43" s="34">
        <f>SUM(AO44:AO46)</f>
        <v>0</v>
      </c>
      <c r="AP43" s="34">
        <f>SUM(AP44:AP46)</f>
        <v>0</v>
      </c>
      <c r="AQ43" s="34">
        <f>SUM(AQ44:AQ46)</f>
        <v>0</v>
      </c>
      <c r="AR43" s="34">
        <f t="shared" si="6"/>
        <v>0</v>
      </c>
      <c r="AS43" s="95">
        <f>SUM(AS44:AS46)</f>
        <v>0</v>
      </c>
      <c r="AT43" s="34">
        <f>SUM(AT44:AT46)</f>
        <v>0</v>
      </c>
      <c r="AU43" s="34">
        <f>SUM(AU44:AU46)</f>
        <v>0</v>
      </c>
      <c r="AV43" s="34">
        <f>SUM(AV44:AV46)</f>
        <v>0</v>
      </c>
      <c r="AW43" s="34">
        <f t="shared" si="7"/>
        <v>0</v>
      </c>
      <c r="AX43" s="48">
        <f t="shared" si="8"/>
        <v>0</v>
      </c>
      <c r="AY43" s="33">
        <f>SUM(AY44:AY46)</f>
        <v>0</v>
      </c>
      <c r="AZ43" s="34">
        <f t="shared" ref="AZ43:CG43" si="54">SUM(AZ44:AZ46)</f>
        <v>0</v>
      </c>
      <c r="BA43" s="34">
        <f t="shared" ref="BA43" si="55">SUM(BA44:BA46)</f>
        <v>0</v>
      </c>
      <c r="BB43" s="34">
        <f>SUM(BB44:BB46)</f>
        <v>0</v>
      </c>
      <c r="BC43" s="34">
        <f>SUM(BC44:BC46)</f>
        <v>0</v>
      </c>
      <c r="BD43" s="34">
        <f t="shared" ref="BD43" si="56">SUM(BD44:BD46)</f>
        <v>0</v>
      </c>
      <c r="BE43" s="34">
        <f t="shared" si="54"/>
        <v>0</v>
      </c>
      <c r="BF43" s="34">
        <f t="shared" si="54"/>
        <v>0</v>
      </c>
      <c r="BG43" s="34">
        <f t="shared" si="54"/>
        <v>0</v>
      </c>
      <c r="BH43" s="34">
        <f t="shared" si="54"/>
        <v>0</v>
      </c>
      <c r="BI43" s="34">
        <f t="shared" si="54"/>
        <v>0</v>
      </c>
      <c r="BJ43" s="34">
        <f t="shared" si="54"/>
        <v>0</v>
      </c>
      <c r="BK43" s="34">
        <f t="shared" si="54"/>
        <v>0</v>
      </c>
      <c r="BL43" s="34">
        <f t="shared" si="54"/>
        <v>0</v>
      </c>
      <c r="BM43" s="34">
        <f t="shared" si="54"/>
        <v>0</v>
      </c>
      <c r="BN43" s="34">
        <f t="shared" si="54"/>
        <v>0</v>
      </c>
      <c r="BO43" s="34">
        <f t="shared" si="54"/>
        <v>0</v>
      </c>
      <c r="BP43" s="34">
        <f t="shared" si="54"/>
        <v>0</v>
      </c>
      <c r="BQ43" s="34">
        <f t="shared" si="54"/>
        <v>0</v>
      </c>
      <c r="BR43" s="34">
        <f t="shared" si="54"/>
        <v>0</v>
      </c>
      <c r="BS43" s="34">
        <f t="shared" si="54"/>
        <v>0</v>
      </c>
      <c r="BT43" s="34">
        <f t="shared" si="54"/>
        <v>0</v>
      </c>
      <c r="BU43" s="34">
        <f t="shared" si="54"/>
        <v>0</v>
      </c>
      <c r="BV43" s="34">
        <f t="shared" si="54"/>
        <v>0</v>
      </c>
      <c r="BW43" s="34">
        <f t="shared" si="54"/>
        <v>0</v>
      </c>
      <c r="BX43" s="34">
        <f t="shared" si="54"/>
        <v>0</v>
      </c>
      <c r="BY43" s="34">
        <f t="shared" si="54"/>
        <v>0</v>
      </c>
      <c r="BZ43" s="34">
        <f t="shared" si="54"/>
        <v>0</v>
      </c>
      <c r="CA43" s="34">
        <f t="shared" si="54"/>
        <v>0</v>
      </c>
      <c r="CB43" s="34">
        <f t="shared" si="54"/>
        <v>0</v>
      </c>
      <c r="CC43" s="34">
        <f t="shared" si="54"/>
        <v>0</v>
      </c>
      <c r="CD43" s="34">
        <f t="shared" si="54"/>
        <v>0</v>
      </c>
      <c r="CE43" s="54">
        <f t="shared" si="10"/>
        <v>0</v>
      </c>
      <c r="CF43" s="63">
        <f t="shared" si="54"/>
        <v>0</v>
      </c>
      <c r="CG43" s="64">
        <f t="shared" si="54"/>
        <v>0</v>
      </c>
      <c r="CH43" s="16">
        <f>SUM(CH44:CH46)</f>
        <v>0</v>
      </c>
    </row>
    <row r="44" spans="1:86" ht="15" customHeight="1" x14ac:dyDescent="0.15">
      <c r="A44" s="6" t="s">
        <v>40</v>
      </c>
      <c r="B44" s="31"/>
      <c r="C44" s="32"/>
      <c r="D44" s="32"/>
      <c r="E44" s="32"/>
      <c r="F44" s="32"/>
      <c r="G44" s="32">
        <f t="shared" si="1"/>
        <v>0</v>
      </c>
      <c r="H44" s="94"/>
      <c r="I44" s="32"/>
      <c r="J44" s="32"/>
      <c r="K44" s="32"/>
      <c r="L44" s="32"/>
      <c r="M44" s="32"/>
      <c r="N44" s="32"/>
      <c r="O44" s="32">
        <f t="shared" si="2"/>
        <v>0</v>
      </c>
      <c r="P44" s="94"/>
      <c r="Q44" s="32"/>
      <c r="R44" s="32"/>
      <c r="S44" s="32">
        <f t="shared" si="3"/>
        <v>0</v>
      </c>
      <c r="T44" s="94"/>
      <c r="U44" s="32"/>
      <c r="V44" s="32"/>
      <c r="W44" s="32"/>
      <c r="X44" s="32"/>
      <c r="Y44" s="32">
        <f t="shared" si="4"/>
        <v>0</v>
      </c>
      <c r="Z44" s="94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>
        <f t="shared" si="5"/>
        <v>0</v>
      </c>
      <c r="AN44" s="94"/>
      <c r="AO44" s="32"/>
      <c r="AP44" s="32"/>
      <c r="AQ44" s="32"/>
      <c r="AR44" s="32">
        <f t="shared" si="6"/>
        <v>0</v>
      </c>
      <c r="AS44" s="94"/>
      <c r="AT44" s="32"/>
      <c r="AU44" s="32"/>
      <c r="AV44" s="32"/>
      <c r="AW44" s="32">
        <f t="shared" si="7"/>
        <v>0</v>
      </c>
      <c r="AX44" s="47">
        <f t="shared" si="8"/>
        <v>0</v>
      </c>
      <c r="AY44" s="31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55">
        <f t="shared" si="10"/>
        <v>0</v>
      </c>
      <c r="CF44" s="26"/>
      <c r="CG44" s="62"/>
      <c r="CH44" s="19">
        <f>SUM(AX44+CE44+CF44+CG44)</f>
        <v>0</v>
      </c>
    </row>
    <row r="45" spans="1:86" ht="15" customHeight="1" x14ac:dyDescent="0.15">
      <c r="A45" s="6" t="s">
        <v>41</v>
      </c>
      <c r="B45" s="31"/>
      <c r="C45" s="32"/>
      <c r="D45" s="32"/>
      <c r="E45" s="32"/>
      <c r="F45" s="32"/>
      <c r="G45" s="32">
        <f t="shared" si="1"/>
        <v>0</v>
      </c>
      <c r="H45" s="94"/>
      <c r="I45" s="32"/>
      <c r="J45" s="32"/>
      <c r="K45" s="32"/>
      <c r="L45" s="32"/>
      <c r="M45" s="32"/>
      <c r="N45" s="32"/>
      <c r="O45" s="32">
        <f t="shared" si="2"/>
        <v>0</v>
      </c>
      <c r="P45" s="94"/>
      <c r="Q45" s="32"/>
      <c r="R45" s="32"/>
      <c r="S45" s="32">
        <f t="shared" si="3"/>
        <v>0</v>
      </c>
      <c r="T45" s="94"/>
      <c r="U45" s="32"/>
      <c r="V45" s="32"/>
      <c r="W45" s="32"/>
      <c r="X45" s="32"/>
      <c r="Y45" s="32">
        <f t="shared" si="4"/>
        <v>0</v>
      </c>
      <c r="Z45" s="94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>
        <f t="shared" si="5"/>
        <v>0</v>
      </c>
      <c r="AN45" s="94"/>
      <c r="AO45" s="32"/>
      <c r="AP45" s="32"/>
      <c r="AQ45" s="32"/>
      <c r="AR45" s="32">
        <f t="shared" si="6"/>
        <v>0</v>
      </c>
      <c r="AS45" s="94"/>
      <c r="AT45" s="32"/>
      <c r="AU45" s="32"/>
      <c r="AV45" s="32"/>
      <c r="AW45" s="32">
        <f t="shared" si="7"/>
        <v>0</v>
      </c>
      <c r="AX45" s="47">
        <f t="shared" si="8"/>
        <v>0</v>
      </c>
      <c r="AY45" s="31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55">
        <f t="shared" si="10"/>
        <v>0</v>
      </c>
      <c r="CF45" s="26"/>
      <c r="CG45" s="62"/>
      <c r="CH45" s="19">
        <f>SUM(AX45+CE45+CF45+CG45)</f>
        <v>0</v>
      </c>
    </row>
    <row r="46" spans="1:86" ht="15" customHeight="1" x14ac:dyDescent="0.15">
      <c r="A46" s="6" t="s">
        <v>0</v>
      </c>
      <c r="B46" s="84"/>
      <c r="C46" s="32"/>
      <c r="D46" s="32"/>
      <c r="E46" s="32"/>
      <c r="F46" s="32"/>
      <c r="G46" s="32">
        <f t="shared" si="1"/>
        <v>0</v>
      </c>
      <c r="H46" s="102"/>
      <c r="I46" s="32"/>
      <c r="J46" s="32"/>
      <c r="K46" s="32"/>
      <c r="L46" s="32"/>
      <c r="M46" s="32"/>
      <c r="N46" s="32"/>
      <c r="O46" s="32">
        <f t="shared" si="2"/>
        <v>0</v>
      </c>
      <c r="P46" s="102"/>
      <c r="Q46" s="32"/>
      <c r="R46" s="32"/>
      <c r="S46" s="32">
        <f t="shared" si="3"/>
        <v>0</v>
      </c>
      <c r="T46" s="102"/>
      <c r="U46" s="32"/>
      <c r="V46" s="32"/>
      <c r="W46" s="32"/>
      <c r="X46" s="32"/>
      <c r="Y46" s="32">
        <f t="shared" si="4"/>
        <v>0</v>
      </c>
      <c r="Z46" s="10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>
        <f t="shared" si="5"/>
        <v>0</v>
      </c>
      <c r="AN46" s="102"/>
      <c r="AO46" s="32"/>
      <c r="AP46" s="32"/>
      <c r="AQ46" s="32"/>
      <c r="AR46" s="32">
        <f t="shared" si="6"/>
        <v>0</v>
      </c>
      <c r="AS46" s="102"/>
      <c r="AT46" s="32"/>
      <c r="AU46" s="32"/>
      <c r="AV46" s="32"/>
      <c r="AW46" s="32">
        <f t="shared" si="7"/>
        <v>0</v>
      </c>
      <c r="AX46" s="47">
        <f t="shared" si="8"/>
        <v>0</v>
      </c>
      <c r="AY46" s="31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55">
        <f t="shared" si="10"/>
        <v>0</v>
      </c>
      <c r="CF46" s="26"/>
      <c r="CG46" s="62"/>
      <c r="CH46" s="19">
        <f>SUM(AX46+CE46+CF46+CG46)</f>
        <v>0</v>
      </c>
    </row>
    <row r="47" spans="1:86" ht="15" customHeight="1" thickBot="1" x14ac:dyDescent="0.2">
      <c r="A47" s="7" t="s">
        <v>42</v>
      </c>
      <c r="B47" s="77">
        <f>SUM(B12,B14,B19,B27,B35,B37,B40,B43)</f>
        <v>300000</v>
      </c>
      <c r="C47" s="78">
        <f>SUM(C12,C14,C19,C27,C35,C37,C40,C43)</f>
        <v>0</v>
      </c>
      <c r="D47" s="78">
        <f>SUM(D12,D14,D19,D27,D35,D37,D40,D43)</f>
        <v>0</v>
      </c>
      <c r="E47" s="78">
        <f>SUM(E12,E14,E19,E27,E35,E37,E40,E43)</f>
        <v>0</v>
      </c>
      <c r="F47" s="78">
        <f>SUM(F12,F14,F19,F27,F35,F37,F40,F43)</f>
        <v>0</v>
      </c>
      <c r="G47" s="78">
        <f t="shared" si="1"/>
        <v>300000</v>
      </c>
      <c r="H47" s="103">
        <f t="shared" ref="H47:N47" si="57">SUM(H12,H14,H19,H27,H35,H37,H40,H43)</f>
        <v>900000</v>
      </c>
      <c r="I47" s="78">
        <f t="shared" si="57"/>
        <v>200000</v>
      </c>
      <c r="J47" s="78">
        <f t="shared" si="57"/>
        <v>0</v>
      </c>
      <c r="K47" s="78">
        <f>SUM(K12,K14,K19,K27,K35,K37,K40,K43)</f>
        <v>0</v>
      </c>
      <c r="L47" s="78">
        <f>SUM(L12,L14,L19,L27,L35,L37,L40,L43)</f>
        <v>0</v>
      </c>
      <c r="M47" s="78">
        <f>SUM(M12,M14,M19,M27,M35,M37,M40,M43)</f>
        <v>0</v>
      </c>
      <c r="N47" s="78">
        <f t="shared" si="57"/>
        <v>0</v>
      </c>
      <c r="O47" s="78">
        <f t="shared" si="2"/>
        <v>1100000</v>
      </c>
      <c r="P47" s="103">
        <f>SUM(P12,P14,P19,P27,P35,P37,P40,P43)</f>
        <v>0</v>
      </c>
      <c r="Q47" s="78">
        <f>SUM(Q12,Q14,Q19,Q27,Q35,Q37,Q40,Q43)</f>
        <v>0</v>
      </c>
      <c r="R47" s="78">
        <f>SUM(R12,R14,R19,R27,R35,R37,R40,R43)</f>
        <v>0</v>
      </c>
      <c r="S47" s="78">
        <f t="shared" si="3"/>
        <v>0</v>
      </c>
      <c r="T47" s="103">
        <f>SUM(T12,T14,T19,T27,T35,T37,T40,T43)</f>
        <v>0</v>
      </c>
      <c r="U47" s="78">
        <f>SUM(U12,U14,U19,U27,U35,U37,U40,U43)</f>
        <v>0</v>
      </c>
      <c r="V47" s="78">
        <f>SUM(V12,V14,V19,V27,V35,V37,V40,V43)</f>
        <v>0</v>
      </c>
      <c r="W47" s="78">
        <f>SUM(W12,W14,W19,W27,W35,W37,W40,W43)</f>
        <v>0</v>
      </c>
      <c r="X47" s="78">
        <f>SUM(X12,X14,X19,X27,X35,X37,X40,X43)</f>
        <v>0</v>
      </c>
      <c r="Y47" s="78">
        <f t="shared" si="4"/>
        <v>0</v>
      </c>
      <c r="Z47" s="103">
        <f t="shared" ref="Z47:AL47" si="58">SUM(Z12,Z14,Z19,Z27,Z35,Z37,Z40,Z43)</f>
        <v>0</v>
      </c>
      <c r="AA47" s="78">
        <f t="shared" si="58"/>
        <v>0</v>
      </c>
      <c r="AB47" s="78">
        <f t="shared" si="58"/>
        <v>0</v>
      </c>
      <c r="AC47" s="78">
        <f t="shared" si="58"/>
        <v>0</v>
      </c>
      <c r="AD47" s="78">
        <f t="shared" si="58"/>
        <v>0</v>
      </c>
      <c r="AE47" s="78">
        <f t="shared" si="58"/>
        <v>0</v>
      </c>
      <c r="AF47" s="78">
        <f t="shared" ref="AF47:AK47" si="59">SUM(AF12,AF14,AF19,AF27,AF35,AF37,AF40,AF43)</f>
        <v>0</v>
      </c>
      <c r="AG47" s="78">
        <f t="shared" si="59"/>
        <v>0</v>
      </c>
      <c r="AH47" s="78">
        <f t="shared" si="59"/>
        <v>0</v>
      </c>
      <c r="AI47" s="78">
        <f t="shared" si="59"/>
        <v>0</v>
      </c>
      <c r="AJ47" s="78">
        <f>SUM(AJ12,AJ14,AJ19,AJ27,AJ35,AJ37,AJ40,AJ43)</f>
        <v>0</v>
      </c>
      <c r="AK47" s="78">
        <f t="shared" si="59"/>
        <v>0</v>
      </c>
      <c r="AL47" s="78">
        <f t="shared" si="58"/>
        <v>0</v>
      </c>
      <c r="AM47" s="78">
        <f t="shared" si="5"/>
        <v>0</v>
      </c>
      <c r="AN47" s="103">
        <f>SUM(AN12,AN14,AN19,AN27,AN35,AN37,AN40,AN43)</f>
        <v>0</v>
      </c>
      <c r="AO47" s="78">
        <f>SUM(AO12,AO14,AO19,AO27,AO35,AO37,AO40,AO43)</f>
        <v>0</v>
      </c>
      <c r="AP47" s="78">
        <f>SUM(AP12,AP14,AP19,AP27,AP35,AP37,AP40,AP43)</f>
        <v>0</v>
      </c>
      <c r="AQ47" s="78">
        <f>SUM(AQ12,AQ14,AQ19,AQ27,AQ35,AQ37,AQ40,AQ43)</f>
        <v>0</v>
      </c>
      <c r="AR47" s="78">
        <f t="shared" si="6"/>
        <v>0</v>
      </c>
      <c r="AS47" s="103">
        <f>SUM(AS12,AS14,AS19,AS27,AS35,AS37,AS40,AS43)</f>
        <v>0</v>
      </c>
      <c r="AT47" s="78">
        <f>SUM(AT12,AT14,AT19,AT27,AT35,AT37,AT40,AT43)</f>
        <v>0</v>
      </c>
      <c r="AU47" s="78">
        <f>SUM(AU12,AU14,AU19,AU27,AU35,AU37,AU40,AU43)</f>
        <v>0</v>
      </c>
      <c r="AV47" s="78">
        <f>SUM(AV12,AV14,AV19,AV27,AV35,AV37,AV40,AV43)</f>
        <v>0</v>
      </c>
      <c r="AW47" s="78">
        <f t="shared" si="7"/>
        <v>0</v>
      </c>
      <c r="AX47" s="76">
        <f t="shared" si="8"/>
        <v>1400000</v>
      </c>
      <c r="AY47" s="77">
        <f>SUM(AY12,AY14,AY19,AY27,AY35,AY37,AY40,AY43)</f>
        <v>50000</v>
      </c>
      <c r="AZ47" s="78">
        <f t="shared" ref="AZ47:CF47" si="60">SUM(AZ12,AZ14,AZ19,AZ27,AZ35,AZ37,AZ40,AZ43)</f>
        <v>80000</v>
      </c>
      <c r="BA47" s="232">
        <f t="shared" ref="BA47" si="61">SUM(BA12,BA14,BA19,BA27,BA35,BA37,BA40,BA43)</f>
        <v>10000</v>
      </c>
      <c r="BB47" s="78">
        <f>SUM(BB12,BB14,BB19,BB27,BB35,BB37,BB40,BB43)</f>
        <v>0</v>
      </c>
      <c r="BC47" s="78">
        <f>SUM(BC12,BC14,BC19,BC27,BC35,BC37,BC40,BC43)</f>
        <v>0</v>
      </c>
      <c r="BD47" s="78">
        <f t="shared" ref="BD47" si="62">SUM(BD12,BD14,BD19,BD27,BD35,BD37,BD40,BD43)</f>
        <v>0</v>
      </c>
      <c r="BE47" s="78">
        <f t="shared" si="60"/>
        <v>0</v>
      </c>
      <c r="BF47" s="78">
        <f t="shared" si="60"/>
        <v>0</v>
      </c>
      <c r="BG47" s="78">
        <f t="shared" si="60"/>
        <v>0</v>
      </c>
      <c r="BH47" s="78">
        <f t="shared" si="60"/>
        <v>0</v>
      </c>
      <c r="BI47" s="78">
        <f t="shared" si="60"/>
        <v>0</v>
      </c>
      <c r="BJ47" s="78">
        <f t="shared" si="60"/>
        <v>0</v>
      </c>
      <c r="BK47" s="78">
        <f t="shared" si="60"/>
        <v>0</v>
      </c>
      <c r="BL47" s="78">
        <f t="shared" si="60"/>
        <v>0</v>
      </c>
      <c r="BM47" s="78">
        <f t="shared" si="60"/>
        <v>0</v>
      </c>
      <c r="BN47" s="78">
        <f t="shared" si="60"/>
        <v>0</v>
      </c>
      <c r="BO47" s="78">
        <f t="shared" si="60"/>
        <v>0</v>
      </c>
      <c r="BP47" s="78">
        <f t="shared" si="60"/>
        <v>0</v>
      </c>
      <c r="BQ47" s="78">
        <f t="shared" si="60"/>
        <v>0</v>
      </c>
      <c r="BR47" s="78">
        <f t="shared" si="60"/>
        <v>0</v>
      </c>
      <c r="BS47" s="78">
        <f t="shared" si="60"/>
        <v>0</v>
      </c>
      <c r="BT47" s="78">
        <f t="shared" si="60"/>
        <v>0</v>
      </c>
      <c r="BU47" s="78">
        <f t="shared" si="60"/>
        <v>0</v>
      </c>
      <c r="BV47" s="78">
        <f t="shared" si="60"/>
        <v>0</v>
      </c>
      <c r="BW47" s="78">
        <f t="shared" si="60"/>
        <v>0</v>
      </c>
      <c r="BX47" s="78">
        <f t="shared" si="60"/>
        <v>0</v>
      </c>
      <c r="BY47" s="78">
        <f t="shared" si="60"/>
        <v>0</v>
      </c>
      <c r="BZ47" s="78">
        <f t="shared" si="60"/>
        <v>0</v>
      </c>
      <c r="CA47" s="78">
        <f t="shared" si="60"/>
        <v>0</v>
      </c>
      <c r="CB47" s="78">
        <f t="shared" si="60"/>
        <v>0</v>
      </c>
      <c r="CC47" s="78">
        <f t="shared" si="60"/>
        <v>0</v>
      </c>
      <c r="CD47" s="78">
        <f t="shared" si="60"/>
        <v>0</v>
      </c>
      <c r="CE47" s="75">
        <f t="shared" si="10"/>
        <v>140000</v>
      </c>
      <c r="CF47" s="79">
        <f t="shared" si="60"/>
        <v>3433000</v>
      </c>
      <c r="CG47" s="79">
        <f>SUM(CG12,CG14,CG19,CG27,CG35,CG37,CG40,CG43)</f>
        <v>-1140000</v>
      </c>
      <c r="CH47" s="22">
        <f>SUM(AX47+CE47+CF47+CG47)</f>
        <v>3833000</v>
      </c>
    </row>
    <row r="48" spans="1:86" ht="15" customHeight="1" x14ac:dyDescent="0.15">
      <c r="A48" s="6" t="s">
        <v>43</v>
      </c>
      <c r="B48" s="31"/>
      <c r="C48" s="32"/>
      <c r="D48" s="32"/>
      <c r="E48" s="32"/>
      <c r="F48" s="32"/>
      <c r="G48" s="32"/>
      <c r="H48" s="94"/>
      <c r="I48" s="32"/>
      <c r="J48" s="32"/>
      <c r="K48" s="32"/>
      <c r="L48" s="32"/>
      <c r="M48" s="32"/>
      <c r="N48" s="32"/>
      <c r="O48" s="32"/>
      <c r="P48" s="94"/>
      <c r="Q48" s="32"/>
      <c r="R48" s="32"/>
      <c r="S48" s="32"/>
      <c r="T48" s="94"/>
      <c r="U48" s="32"/>
      <c r="V48" s="32"/>
      <c r="W48" s="32"/>
      <c r="X48" s="32"/>
      <c r="Y48" s="32"/>
      <c r="Z48" s="94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94"/>
      <c r="AO48" s="32"/>
      <c r="AP48" s="32"/>
      <c r="AQ48" s="32"/>
      <c r="AR48" s="32"/>
      <c r="AS48" s="94"/>
      <c r="AT48" s="32"/>
      <c r="AU48" s="32"/>
      <c r="AV48" s="32"/>
      <c r="AW48" s="32"/>
      <c r="AX48" s="47"/>
      <c r="AY48" s="31"/>
      <c r="AZ48" s="32"/>
      <c r="BA48" s="233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55"/>
      <c r="CF48" s="61"/>
      <c r="CG48" s="62"/>
      <c r="CH48" s="15"/>
    </row>
    <row r="49" spans="1:87" ht="15" customHeight="1" x14ac:dyDescent="0.15">
      <c r="A49" s="6" t="s">
        <v>44</v>
      </c>
      <c r="B49" s="33">
        <f>SUM(B50,B51,B52)</f>
        <v>200000</v>
      </c>
      <c r="C49" s="34">
        <f>SUM(C50,C51,C52)</f>
        <v>0</v>
      </c>
      <c r="D49" s="34">
        <f>SUM(D50,D51,D52)</f>
        <v>0</v>
      </c>
      <c r="E49" s="34">
        <f>SUM(E50,E51,E52)</f>
        <v>0</v>
      </c>
      <c r="F49" s="34">
        <f>SUM(F50,F51,F52)</f>
        <v>0</v>
      </c>
      <c r="G49" s="34">
        <f t="shared" ref="G49:G82" si="63">SUM(B49:F49)</f>
        <v>200000</v>
      </c>
      <c r="H49" s="95">
        <f t="shared" ref="H49:N49" si="64">SUM(H50,H51,H52)</f>
        <v>700000</v>
      </c>
      <c r="I49" s="34">
        <f t="shared" si="64"/>
        <v>100000</v>
      </c>
      <c r="J49" s="34">
        <f t="shared" si="64"/>
        <v>0</v>
      </c>
      <c r="K49" s="34">
        <f t="shared" si="64"/>
        <v>0</v>
      </c>
      <c r="L49" s="34">
        <f t="shared" si="64"/>
        <v>0</v>
      </c>
      <c r="M49" s="34">
        <f t="shared" si="64"/>
        <v>0</v>
      </c>
      <c r="N49" s="34">
        <f t="shared" si="64"/>
        <v>0</v>
      </c>
      <c r="O49" s="34">
        <f t="shared" ref="O49:O56" si="65">SUM(H49:N49)</f>
        <v>800000</v>
      </c>
      <c r="P49" s="95">
        <f>SUM(P50,P51,P52)</f>
        <v>0</v>
      </c>
      <c r="Q49" s="95">
        <f>SUM(Q50,Q51,Q52)</f>
        <v>0</v>
      </c>
      <c r="R49" s="34">
        <f>SUM(R50,R51,R52)</f>
        <v>0</v>
      </c>
      <c r="S49" s="34">
        <f t="shared" ref="S49:S56" si="66">SUM(P49:R49)</f>
        <v>0</v>
      </c>
      <c r="T49" s="95">
        <f>SUM(T50,T51,T52)</f>
        <v>0</v>
      </c>
      <c r="U49" s="34">
        <f>SUM(U50,U51,U52)</f>
        <v>0</v>
      </c>
      <c r="V49" s="34">
        <f>SUM(V50,V51,V52)</f>
        <v>0</v>
      </c>
      <c r="W49" s="34">
        <f>SUM(W50,W51,W52)</f>
        <v>0</v>
      </c>
      <c r="X49" s="34">
        <f>SUM(X50,X51,X52)</f>
        <v>0</v>
      </c>
      <c r="Y49" s="34">
        <f t="shared" ref="Y49:Y56" si="67">SUM(T49:X49)</f>
        <v>0</v>
      </c>
      <c r="Z49" s="95">
        <f t="shared" ref="Z49:AL49" si="68">SUM(Z50,Z51,Z52)</f>
        <v>0</v>
      </c>
      <c r="AA49" s="34">
        <f t="shared" si="68"/>
        <v>0</v>
      </c>
      <c r="AB49" s="34">
        <f t="shared" si="68"/>
        <v>0</v>
      </c>
      <c r="AC49" s="34">
        <f t="shared" si="68"/>
        <v>0</v>
      </c>
      <c r="AD49" s="34">
        <f t="shared" si="68"/>
        <v>0</v>
      </c>
      <c r="AE49" s="34">
        <f t="shared" si="68"/>
        <v>0</v>
      </c>
      <c r="AF49" s="34">
        <f t="shared" si="68"/>
        <v>0</v>
      </c>
      <c r="AG49" s="34">
        <f t="shared" si="68"/>
        <v>0</v>
      </c>
      <c r="AH49" s="34">
        <f t="shared" si="68"/>
        <v>0</v>
      </c>
      <c r="AI49" s="34">
        <f t="shared" si="68"/>
        <v>0</v>
      </c>
      <c r="AJ49" s="34">
        <f t="shared" si="68"/>
        <v>0</v>
      </c>
      <c r="AK49" s="34">
        <f t="shared" si="68"/>
        <v>0</v>
      </c>
      <c r="AL49" s="34">
        <f t="shared" si="68"/>
        <v>0</v>
      </c>
      <c r="AM49" s="34">
        <f t="shared" ref="AM49:AM56" si="69">SUM(Z49:AL49)</f>
        <v>0</v>
      </c>
      <c r="AN49" s="95">
        <f>SUM(AN50,AN51,AN52)</f>
        <v>0</v>
      </c>
      <c r="AO49" s="34">
        <f>SUM(AO50,AO51,AO52)</f>
        <v>0</v>
      </c>
      <c r="AP49" s="34">
        <f>SUM(AP50,AP51,AP52)</f>
        <v>0</v>
      </c>
      <c r="AQ49" s="34">
        <f>SUM(AQ50,AQ51,AQ52)</f>
        <v>0</v>
      </c>
      <c r="AR49" s="34">
        <f t="shared" ref="AR49:AR56" si="70">SUM(AN49:AQ49)</f>
        <v>0</v>
      </c>
      <c r="AS49" s="95">
        <f>SUM(AS50,AS51,AS52)</f>
        <v>0</v>
      </c>
      <c r="AT49" s="34">
        <f>SUM(AT50,AT51,AT52)</f>
        <v>0</v>
      </c>
      <c r="AU49" s="34">
        <f>SUM(AU50,AU51,AU52)</f>
        <v>0</v>
      </c>
      <c r="AV49" s="34">
        <f>SUM(AV50,AV51,AV52)</f>
        <v>0</v>
      </c>
      <c r="AW49" s="34">
        <f t="shared" ref="AW49:AW56" si="71">SUM(AS49:AV49)</f>
        <v>0</v>
      </c>
      <c r="AX49" s="48">
        <f t="shared" ref="AX49:AX63" si="72">SUM(AW49,AR49,AM49,Y49,S49,O49,G49)</f>
        <v>1000000</v>
      </c>
      <c r="AY49" s="33">
        <f t="shared" ref="AY49:CD49" si="73">SUM(AY50,AY51,AY52)</f>
        <v>50000</v>
      </c>
      <c r="AZ49" s="34">
        <f t="shared" si="73"/>
        <v>80000</v>
      </c>
      <c r="BA49" s="234">
        <f t="shared" ref="BA49" si="74">SUM(BA50,BA51,BA52)</f>
        <v>10000</v>
      </c>
      <c r="BB49" s="34">
        <f>SUM(BB50,BB51,BB52)</f>
        <v>0</v>
      </c>
      <c r="BC49" s="34">
        <f>SUM(BC50,BC51,BC52)</f>
        <v>0</v>
      </c>
      <c r="BD49" s="34">
        <f t="shared" ref="BD49" si="75">SUM(BD50,BD51,BD52)</f>
        <v>0</v>
      </c>
      <c r="BE49" s="34">
        <f t="shared" si="73"/>
        <v>0</v>
      </c>
      <c r="BF49" s="34">
        <f t="shared" si="73"/>
        <v>0</v>
      </c>
      <c r="BG49" s="34">
        <f t="shared" si="73"/>
        <v>0</v>
      </c>
      <c r="BH49" s="34">
        <f t="shared" si="73"/>
        <v>0</v>
      </c>
      <c r="BI49" s="34">
        <f t="shared" si="73"/>
        <v>0</v>
      </c>
      <c r="BJ49" s="34">
        <f t="shared" si="73"/>
        <v>0</v>
      </c>
      <c r="BK49" s="34">
        <f t="shared" si="73"/>
        <v>0</v>
      </c>
      <c r="BL49" s="34">
        <f t="shared" si="73"/>
        <v>0</v>
      </c>
      <c r="BM49" s="34">
        <f t="shared" si="73"/>
        <v>0</v>
      </c>
      <c r="BN49" s="34">
        <f t="shared" si="73"/>
        <v>0</v>
      </c>
      <c r="BO49" s="34">
        <f t="shared" si="73"/>
        <v>0</v>
      </c>
      <c r="BP49" s="34">
        <f t="shared" si="73"/>
        <v>0</v>
      </c>
      <c r="BQ49" s="34">
        <f t="shared" si="73"/>
        <v>0</v>
      </c>
      <c r="BR49" s="34">
        <f t="shared" si="73"/>
        <v>0</v>
      </c>
      <c r="BS49" s="34">
        <f t="shared" si="73"/>
        <v>0</v>
      </c>
      <c r="BT49" s="34">
        <f t="shared" si="73"/>
        <v>0</v>
      </c>
      <c r="BU49" s="34">
        <f t="shared" si="73"/>
        <v>0</v>
      </c>
      <c r="BV49" s="34">
        <f t="shared" si="73"/>
        <v>0</v>
      </c>
      <c r="BW49" s="34">
        <f t="shared" si="73"/>
        <v>0</v>
      </c>
      <c r="BX49" s="34">
        <f t="shared" si="73"/>
        <v>0</v>
      </c>
      <c r="BY49" s="34">
        <f t="shared" si="73"/>
        <v>0</v>
      </c>
      <c r="BZ49" s="34">
        <f t="shared" si="73"/>
        <v>0</v>
      </c>
      <c r="CA49" s="34">
        <f t="shared" si="73"/>
        <v>0</v>
      </c>
      <c r="CB49" s="34">
        <f t="shared" si="73"/>
        <v>0</v>
      </c>
      <c r="CC49" s="34">
        <f t="shared" si="73"/>
        <v>0</v>
      </c>
      <c r="CD49" s="34">
        <f t="shared" si="73"/>
        <v>0</v>
      </c>
      <c r="CE49" s="54">
        <f>SUM(AY49:CD49)</f>
        <v>140000</v>
      </c>
      <c r="CF49" s="63">
        <f>SUM(CF50,CF51,CF52)</f>
        <v>1140000</v>
      </c>
      <c r="CG49" s="64">
        <f>SUM(CG50,CG51,CG52)</f>
        <v>-1140000</v>
      </c>
      <c r="CH49" s="16">
        <f>SUM(CH50,CH51,CH52)</f>
        <v>1140000</v>
      </c>
    </row>
    <row r="50" spans="1:87" ht="15" customHeight="1" x14ac:dyDescent="0.15">
      <c r="A50" s="6" t="s">
        <v>45</v>
      </c>
      <c r="B50" s="13">
        <v>200000</v>
      </c>
      <c r="C50" s="14"/>
      <c r="D50" s="14"/>
      <c r="E50" s="14"/>
      <c r="F50" s="14"/>
      <c r="G50" s="32">
        <f t="shared" si="63"/>
        <v>200000</v>
      </c>
      <c r="H50" s="100">
        <v>700000</v>
      </c>
      <c r="I50" s="236">
        <v>100000</v>
      </c>
      <c r="J50" s="14"/>
      <c r="K50" s="14"/>
      <c r="L50" s="14"/>
      <c r="M50" s="14"/>
      <c r="N50" s="14"/>
      <c r="O50" s="32">
        <f t="shared" si="65"/>
        <v>800000</v>
      </c>
      <c r="P50" s="14"/>
      <c r="Q50" s="14"/>
      <c r="R50" s="14"/>
      <c r="S50" s="32">
        <f t="shared" si="66"/>
        <v>0</v>
      </c>
      <c r="T50" s="100"/>
      <c r="U50" s="14"/>
      <c r="V50" s="14"/>
      <c r="W50" s="14"/>
      <c r="X50" s="14"/>
      <c r="Y50" s="32">
        <f t="shared" si="67"/>
        <v>0</v>
      </c>
      <c r="Z50" s="100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32">
        <f t="shared" si="69"/>
        <v>0</v>
      </c>
      <c r="AN50" s="100"/>
      <c r="AO50" s="14"/>
      <c r="AP50" s="14"/>
      <c r="AQ50" s="14"/>
      <c r="AR50" s="32">
        <f t="shared" si="70"/>
        <v>0</v>
      </c>
      <c r="AS50" s="100"/>
      <c r="AT50" s="14"/>
      <c r="AU50" s="14"/>
      <c r="AV50" s="14"/>
      <c r="AW50" s="32">
        <f t="shared" si="71"/>
        <v>0</v>
      </c>
      <c r="AX50" s="47">
        <f t="shared" si="72"/>
        <v>1000000</v>
      </c>
      <c r="AY50" s="13">
        <v>50000</v>
      </c>
      <c r="AZ50" s="14">
        <v>80000</v>
      </c>
      <c r="BA50" s="14">
        <v>10000</v>
      </c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55">
        <f t="shared" ref="CE50:CE81" si="76">SUM(AY50:CD50)</f>
        <v>140000</v>
      </c>
      <c r="CF50" s="62">
        <f>SUM(AX20,CE20)</f>
        <v>1140000</v>
      </c>
      <c r="CG50" s="62">
        <f>SUM(CF50)*-1</f>
        <v>-1140000</v>
      </c>
      <c r="CH50" s="19">
        <f>SUM(AX50+CE50+CF50+CG50)</f>
        <v>1140000</v>
      </c>
    </row>
    <row r="51" spans="1:87" ht="15" customHeight="1" x14ac:dyDescent="0.15">
      <c r="A51" s="6" t="s">
        <v>46</v>
      </c>
      <c r="B51" s="13"/>
      <c r="C51" s="14"/>
      <c r="D51" s="14"/>
      <c r="E51" s="14"/>
      <c r="F51" s="14"/>
      <c r="G51" s="32">
        <f t="shared" si="63"/>
        <v>0</v>
      </c>
      <c r="H51" s="100"/>
      <c r="I51" s="14"/>
      <c r="J51" s="14"/>
      <c r="K51" s="14"/>
      <c r="L51" s="14"/>
      <c r="M51" s="14"/>
      <c r="N51" s="14"/>
      <c r="O51" s="32">
        <f t="shared" si="65"/>
        <v>0</v>
      </c>
      <c r="P51" s="100"/>
      <c r="Q51" s="14"/>
      <c r="R51" s="14"/>
      <c r="S51" s="32">
        <f t="shared" si="66"/>
        <v>0</v>
      </c>
      <c r="T51" s="100"/>
      <c r="U51" s="14"/>
      <c r="V51" s="14"/>
      <c r="W51" s="14"/>
      <c r="X51" s="14"/>
      <c r="Y51" s="32">
        <f t="shared" si="67"/>
        <v>0</v>
      </c>
      <c r="Z51" s="100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32">
        <f t="shared" si="69"/>
        <v>0</v>
      </c>
      <c r="AN51" s="100"/>
      <c r="AO51" s="14"/>
      <c r="AP51" s="14"/>
      <c r="AQ51" s="14"/>
      <c r="AR51" s="32">
        <f t="shared" si="70"/>
        <v>0</v>
      </c>
      <c r="AS51" s="100"/>
      <c r="AT51" s="14"/>
      <c r="AU51" s="14"/>
      <c r="AV51" s="14"/>
      <c r="AW51" s="32">
        <f t="shared" si="71"/>
        <v>0</v>
      </c>
      <c r="AX51" s="47">
        <f t="shared" si="72"/>
        <v>0</v>
      </c>
      <c r="AY51" s="13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55">
        <f t="shared" si="76"/>
        <v>0</v>
      </c>
      <c r="CF51" s="26"/>
      <c r="CG51" s="62"/>
      <c r="CH51" s="19">
        <f>SUM(AX51+CE51+CF51+CG51)</f>
        <v>0</v>
      </c>
    </row>
    <row r="52" spans="1:87" ht="15" customHeight="1" x14ac:dyDescent="0.15">
      <c r="A52" s="6" t="s">
        <v>47</v>
      </c>
      <c r="B52" s="11"/>
      <c r="C52" s="12"/>
      <c r="D52" s="12"/>
      <c r="E52" s="12"/>
      <c r="F52" s="12"/>
      <c r="G52" s="30">
        <f t="shared" si="63"/>
        <v>0</v>
      </c>
      <c r="H52" s="101"/>
      <c r="I52" s="12"/>
      <c r="J52" s="12"/>
      <c r="K52" s="12"/>
      <c r="L52" s="12"/>
      <c r="M52" s="12"/>
      <c r="N52" s="12"/>
      <c r="O52" s="30">
        <f t="shared" si="65"/>
        <v>0</v>
      </c>
      <c r="P52" s="101"/>
      <c r="Q52" s="12"/>
      <c r="R52" s="12"/>
      <c r="S52" s="30">
        <f t="shared" si="66"/>
        <v>0</v>
      </c>
      <c r="T52" s="101"/>
      <c r="U52" s="12"/>
      <c r="V52" s="12"/>
      <c r="W52" s="12"/>
      <c r="X52" s="12"/>
      <c r="Y52" s="30">
        <f t="shared" si="67"/>
        <v>0</v>
      </c>
      <c r="Z52" s="101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30">
        <f t="shared" si="69"/>
        <v>0</v>
      </c>
      <c r="AN52" s="101"/>
      <c r="AO52" s="12"/>
      <c r="AP52" s="12"/>
      <c r="AQ52" s="12"/>
      <c r="AR52" s="30">
        <f t="shared" si="70"/>
        <v>0</v>
      </c>
      <c r="AS52" s="101"/>
      <c r="AT52" s="12"/>
      <c r="AU52" s="12"/>
      <c r="AV52" s="12"/>
      <c r="AW52" s="30">
        <f t="shared" si="71"/>
        <v>0</v>
      </c>
      <c r="AX52" s="49">
        <f t="shared" si="72"/>
        <v>0</v>
      </c>
      <c r="AY52" s="11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53">
        <f t="shared" si="76"/>
        <v>0</v>
      </c>
      <c r="CF52" s="25"/>
      <c r="CG52" s="66"/>
      <c r="CH52" s="17">
        <f>SUM(AX52+CE52+CF52+CG52)</f>
        <v>0</v>
      </c>
    </row>
    <row r="53" spans="1:87" ht="15" customHeight="1" x14ac:dyDescent="0.15">
      <c r="A53" s="6" t="s">
        <v>48</v>
      </c>
      <c r="B53" s="33">
        <f>SUM(B54,B55,B58,B59,B60,B64,B65,B70,B71,B72,B73,B74,B75,B76,B77,B78,B80,B81,B84,B85,B86,B87)</f>
        <v>0</v>
      </c>
      <c r="C53" s="34">
        <f>SUM(C54,C55,C58,C59,C60,C64,C65,C70,C71,C72,C73,C74,C75,C76,C77,C78,C80,C81,C84,C85,C86,C87)</f>
        <v>0</v>
      </c>
      <c r="D53" s="34">
        <f>SUM(D54,D55,D58,D59,D60,D64,D65,D70,D71,D72,D73,D74,D75,D76,D77,D78,D80,D81,D84,D85,D86,D87)</f>
        <v>0</v>
      </c>
      <c r="E53" s="34">
        <f>SUM(E54,E55,E58,E59,E60,E64,E65,E70,E71,E72,E73,E74,E75,E76,E77,E78,E80,E81,E84,E85,E86,E87)</f>
        <v>0</v>
      </c>
      <c r="F53" s="34">
        <f>SUM(F54,F55,F58,F59,F60,F64,F65,F70,F71,F72,F73,F74,F75,F76,F77,F78,F80,F81,F84,F85,F86,F87)</f>
        <v>0</v>
      </c>
      <c r="G53" s="34">
        <f t="shared" si="63"/>
        <v>0</v>
      </c>
      <c r="H53" s="95">
        <f t="shared" ref="H53:N53" si="77">SUM(H54,H55,H58,H59,H60,H64,H65,H70,H71,H72,H73,H74,H75,H76,H77,H78,H80,H81,H84,H85,H86,H87)</f>
        <v>0</v>
      </c>
      <c r="I53" s="34">
        <f t="shared" si="77"/>
        <v>0</v>
      </c>
      <c r="J53" s="34">
        <f t="shared" si="77"/>
        <v>0</v>
      </c>
      <c r="K53" s="34">
        <f t="shared" si="77"/>
        <v>0</v>
      </c>
      <c r="L53" s="34">
        <f t="shared" si="77"/>
        <v>0</v>
      </c>
      <c r="M53" s="34">
        <f t="shared" si="77"/>
        <v>0</v>
      </c>
      <c r="N53" s="34">
        <f t="shared" si="77"/>
        <v>0</v>
      </c>
      <c r="O53" s="34">
        <f t="shared" si="65"/>
        <v>0</v>
      </c>
      <c r="P53" s="95">
        <f>SUM(P54,P55,P58,P59,P60,P64,P65,P70,P71,P72,P73,P74,P75,P76,P77,P78,P80,P81,P84,P85,P86,P87)</f>
        <v>0</v>
      </c>
      <c r="Q53" s="34">
        <f>SUM(Q54,Q55,Q58,Q59,Q60,Q64,Q65,Q70,Q71,Q72,Q73,Q74,Q75,Q76,Q77,Q78,Q80,Q81,Q84,Q85,Q86,Q87)</f>
        <v>0</v>
      </c>
      <c r="R53" s="34">
        <f>SUM(R54,R55,R58,R59,R60,R64,R65,R70,R71,R72,R73,R74,R75,R76,R77,R78,R80,R81,R84,R85,R86,R87)</f>
        <v>0</v>
      </c>
      <c r="S53" s="34">
        <f t="shared" si="66"/>
        <v>0</v>
      </c>
      <c r="T53" s="95">
        <f>SUM(T54,T55,T58,T59,T60,T64,T65,T70,T71,T72,T73,T74,T75,T76,T77,T78,T80,T81,T84,T85,T86,T87)</f>
        <v>0</v>
      </c>
      <c r="U53" s="34">
        <f>SUM(U54,U55,U58,U59,U60,U64,U65,U70,U71,U72,U73,U74,U75,U76,U77,U78,U80,U81,U84,U85,U86,U87)</f>
        <v>0</v>
      </c>
      <c r="V53" s="34">
        <f>SUM(V54,V55,V58,V59,V60,V64,V65,V70,V71,V72,V73,V74,V75,V76,V77,V78,V80,V81,V84,V85,V86,V87)</f>
        <v>0</v>
      </c>
      <c r="W53" s="34">
        <f>SUM(W54,W55,W58,W59,W60,W64,W65,W70,W71,W72,W73,W74,W75,W76,W77,W78,W80,W81,W84,W85,W86,W87)</f>
        <v>0</v>
      </c>
      <c r="X53" s="34">
        <f>SUM(X54,X55,X58,X59,X60,X64,X65,X70,X71,X72,X73,X74,X75,X76,X77,X78,X80,X81,X84,X85,X86,X87)</f>
        <v>0</v>
      </c>
      <c r="Y53" s="34">
        <f t="shared" si="67"/>
        <v>0</v>
      </c>
      <c r="Z53" s="95">
        <f t="shared" ref="Z53:AL53" si="78">SUM(Z54,Z55,Z58,Z59,Z60,Z64,Z65,Z70,Z71,Z72,Z73,Z74,Z75,Z76,Z77,Z78,Z80,Z81,Z84,Z85,Z86,Z87)</f>
        <v>0</v>
      </c>
      <c r="AA53" s="34">
        <f t="shared" si="78"/>
        <v>0</v>
      </c>
      <c r="AB53" s="34">
        <f t="shared" si="78"/>
        <v>0</v>
      </c>
      <c r="AC53" s="34">
        <f t="shared" si="78"/>
        <v>0</v>
      </c>
      <c r="AD53" s="34">
        <f t="shared" si="78"/>
        <v>0</v>
      </c>
      <c r="AE53" s="34">
        <f t="shared" si="78"/>
        <v>0</v>
      </c>
      <c r="AF53" s="34">
        <f t="shared" si="78"/>
        <v>0</v>
      </c>
      <c r="AG53" s="34">
        <f t="shared" si="78"/>
        <v>0</v>
      </c>
      <c r="AH53" s="34">
        <f t="shared" si="78"/>
        <v>0</v>
      </c>
      <c r="AI53" s="34">
        <f t="shared" si="78"/>
        <v>0</v>
      </c>
      <c r="AJ53" s="34">
        <f t="shared" si="78"/>
        <v>0</v>
      </c>
      <c r="AK53" s="34">
        <f t="shared" si="78"/>
        <v>0</v>
      </c>
      <c r="AL53" s="34">
        <f t="shared" si="78"/>
        <v>0</v>
      </c>
      <c r="AM53" s="34">
        <f t="shared" si="69"/>
        <v>0</v>
      </c>
      <c r="AN53" s="95">
        <f>SUM(AN54,AN55,AN58,AN59,AN60,AN64,AN65,AN70,AN71,AN72,AN73,AN74,AN75,AN76,AN77,AN78,AN80,AN81,AN84,AN85,AN86,AN87)</f>
        <v>0</v>
      </c>
      <c r="AO53" s="34">
        <f>SUM(AO54,AO55,AO58,AO59,AO60,AO64,AO65,AO70,AO71,AO72,AO73,AO74,AO75,AO76,AO77,AO78,AO80,AO81,AO84,AO85,AO86,AO87)</f>
        <v>0</v>
      </c>
      <c r="AP53" s="34">
        <f>SUM(AP54,AP55,AP58,AP59,AP60,AP64,AP65,AP70,AP71,AP72,AP73,AP74,AP75,AP76,AP77,AP78,AP80,AP81,AP84,AP85,AP86,AP87)</f>
        <v>0</v>
      </c>
      <c r="AQ53" s="34">
        <f>SUM(AQ54,AQ55,AQ58,AQ59,AQ60,AQ64,AQ65,AQ70,AQ71,AQ72,AQ73,AQ74,AQ75,AQ76,AQ77,AQ78,AQ80,AQ81,AQ84,AQ85,AQ86,AQ87)</f>
        <v>0</v>
      </c>
      <c r="AR53" s="34">
        <f t="shared" si="70"/>
        <v>0</v>
      </c>
      <c r="AS53" s="95">
        <f>SUM(AS54,AS55,AS58,AS59,AS60,AS64,AS65,AS70,AS71,AS72,AS73,AS74,AS75,AS76,AS77,AS78,AS80,AS81,AS84,AS85,AS86,AS87)</f>
        <v>0</v>
      </c>
      <c r="AT53" s="34">
        <f>SUM(AT54,AT55,AT58,AT59,AT60,AT64,AT65,AT70,AT71,AT72,AT73,AT74,AT75,AT76,AT77,AT78,AT80,AT81,AT84,AT85,AT86,AT87)</f>
        <v>0</v>
      </c>
      <c r="AU53" s="34">
        <f>SUM(AU54,AU55,AU58,AU59,AU60,AU64,AU65,AU70,AU71,AU72,AU73,AU74,AU75,AU76,AU77,AU78,AU80,AU81,AU84,AU85,AU86,AU87)</f>
        <v>0</v>
      </c>
      <c r="AV53" s="34">
        <f>SUM(AV54,AV55,AV58,AV59,AV60,AV64,AV65,AV70,AV71,AV72,AV73,AV74,AV75,AV76,AV77,AV78,AV80,AV81,AV84,AV85,AV86,AV87)</f>
        <v>0</v>
      </c>
      <c r="AW53" s="34">
        <f t="shared" si="71"/>
        <v>0</v>
      </c>
      <c r="AX53" s="48">
        <f t="shared" si="72"/>
        <v>0</v>
      </c>
      <c r="AY53" s="33">
        <f t="shared" ref="AY53:CD53" si="79">SUM(AY54:AY87)</f>
        <v>0</v>
      </c>
      <c r="AZ53" s="34">
        <f t="shared" si="79"/>
        <v>0</v>
      </c>
      <c r="BA53" s="34">
        <f t="shared" ref="BA53:BB53" si="80">SUM(BA54:BA87)</f>
        <v>0</v>
      </c>
      <c r="BB53" s="34">
        <f t="shared" si="80"/>
        <v>0</v>
      </c>
      <c r="BC53" s="34">
        <f t="shared" si="79"/>
        <v>0</v>
      </c>
      <c r="BD53" s="34">
        <f>SUM(BD54:BD87)</f>
        <v>0</v>
      </c>
      <c r="BE53" s="34">
        <f t="shared" si="79"/>
        <v>0</v>
      </c>
      <c r="BF53" s="34">
        <f t="shared" si="79"/>
        <v>0</v>
      </c>
      <c r="BG53" s="34">
        <f t="shared" si="79"/>
        <v>0</v>
      </c>
      <c r="BH53" s="34">
        <f t="shared" si="79"/>
        <v>0</v>
      </c>
      <c r="BI53" s="34">
        <f t="shared" si="79"/>
        <v>0</v>
      </c>
      <c r="BJ53" s="34">
        <f t="shared" si="79"/>
        <v>0</v>
      </c>
      <c r="BK53" s="34">
        <f t="shared" si="79"/>
        <v>0</v>
      </c>
      <c r="BL53" s="34">
        <f t="shared" si="79"/>
        <v>0</v>
      </c>
      <c r="BM53" s="34">
        <f t="shared" si="79"/>
        <v>0</v>
      </c>
      <c r="BN53" s="34">
        <f t="shared" si="79"/>
        <v>0</v>
      </c>
      <c r="BO53" s="34">
        <f t="shared" si="79"/>
        <v>0</v>
      </c>
      <c r="BP53" s="34">
        <f t="shared" si="79"/>
        <v>0</v>
      </c>
      <c r="BQ53" s="34">
        <f t="shared" si="79"/>
        <v>0</v>
      </c>
      <c r="BR53" s="34">
        <f t="shared" si="79"/>
        <v>0</v>
      </c>
      <c r="BS53" s="34">
        <f t="shared" si="79"/>
        <v>0</v>
      </c>
      <c r="BT53" s="34">
        <f t="shared" si="79"/>
        <v>0</v>
      </c>
      <c r="BU53" s="34">
        <f t="shared" si="79"/>
        <v>0</v>
      </c>
      <c r="BV53" s="34">
        <f t="shared" si="79"/>
        <v>0</v>
      </c>
      <c r="BW53" s="34">
        <f t="shared" si="79"/>
        <v>0</v>
      </c>
      <c r="BX53" s="34">
        <f t="shared" si="79"/>
        <v>0</v>
      </c>
      <c r="BY53" s="34">
        <f t="shared" si="79"/>
        <v>0</v>
      </c>
      <c r="BZ53" s="34">
        <f t="shared" si="79"/>
        <v>0</v>
      </c>
      <c r="CA53" s="34">
        <f t="shared" si="79"/>
        <v>0</v>
      </c>
      <c r="CB53" s="34">
        <f t="shared" si="79"/>
        <v>0</v>
      </c>
      <c r="CC53" s="34">
        <f t="shared" si="79"/>
        <v>0</v>
      </c>
      <c r="CD53" s="34">
        <f t="shared" si="79"/>
        <v>0</v>
      </c>
      <c r="CE53" s="54">
        <f t="shared" si="76"/>
        <v>0</v>
      </c>
      <c r="CF53" s="63">
        <f>SUM(CF54,CF56:CF59,CF61:CF64,CF66:CF80,CF82:CF87)</f>
        <v>1821864</v>
      </c>
      <c r="CG53" s="64">
        <f>SUM(CG54,CG56:CG59,CG61:CG64,CG66:CG80,CG82:CG87)</f>
        <v>0</v>
      </c>
      <c r="CH53" s="16">
        <f>SUM(CH54,CH56:CH59,CH61:CH64,CH66:CH80,CH82:CH87)</f>
        <v>2221864</v>
      </c>
    </row>
    <row r="54" spans="1:87" ht="15" customHeight="1" x14ac:dyDescent="0.15">
      <c r="A54" s="6" t="s">
        <v>49</v>
      </c>
      <c r="B54" s="31"/>
      <c r="C54" s="32"/>
      <c r="D54" s="32"/>
      <c r="E54" s="32"/>
      <c r="F54" s="32"/>
      <c r="G54" s="32">
        <f t="shared" si="63"/>
        <v>0</v>
      </c>
      <c r="H54" s="94"/>
      <c r="I54" s="32"/>
      <c r="J54" s="32"/>
      <c r="K54" s="32"/>
      <c r="L54" s="32"/>
      <c r="M54" s="32"/>
      <c r="N54" s="32"/>
      <c r="O54" s="32">
        <f t="shared" si="65"/>
        <v>0</v>
      </c>
      <c r="P54" s="94"/>
      <c r="Q54" s="32"/>
      <c r="R54" s="32"/>
      <c r="S54" s="32">
        <f t="shared" si="66"/>
        <v>0</v>
      </c>
      <c r="T54" s="94"/>
      <c r="U54" s="32"/>
      <c r="V54" s="32"/>
      <c r="W54" s="32"/>
      <c r="X54" s="32"/>
      <c r="Y54" s="32">
        <f t="shared" si="67"/>
        <v>0</v>
      </c>
      <c r="Z54" s="94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>
        <f t="shared" si="69"/>
        <v>0</v>
      </c>
      <c r="AN54" s="94"/>
      <c r="AO54" s="32"/>
      <c r="AP54" s="32"/>
      <c r="AQ54" s="32"/>
      <c r="AR54" s="32">
        <f t="shared" si="70"/>
        <v>0</v>
      </c>
      <c r="AS54" s="94"/>
      <c r="AT54" s="32"/>
      <c r="AU54" s="32"/>
      <c r="AV54" s="32"/>
      <c r="AW54" s="32">
        <f t="shared" si="71"/>
        <v>0</v>
      </c>
      <c r="AX54" s="47">
        <f t="shared" si="72"/>
        <v>0</v>
      </c>
      <c r="AY54" s="31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55">
        <f t="shared" si="76"/>
        <v>0</v>
      </c>
      <c r="CF54" s="204">
        <v>0</v>
      </c>
      <c r="CG54" s="62"/>
      <c r="CH54" s="19">
        <f>SUM(AX54+CE54+CF54+CG54)</f>
        <v>0</v>
      </c>
    </row>
    <row r="55" spans="1:87" ht="15" customHeight="1" x14ac:dyDescent="0.15">
      <c r="A55" s="6" t="s">
        <v>50</v>
      </c>
      <c r="B55" s="31">
        <f>SUM(B56:B57)</f>
        <v>0</v>
      </c>
      <c r="C55" s="32">
        <f>SUM(C56:C57)</f>
        <v>0</v>
      </c>
      <c r="D55" s="32">
        <f>SUM(D56:D57)</f>
        <v>0</v>
      </c>
      <c r="E55" s="32">
        <f>SUM(E56:E57)</f>
        <v>0</v>
      </c>
      <c r="F55" s="32">
        <f>SUM(F56:F57)</f>
        <v>0</v>
      </c>
      <c r="G55" s="32">
        <f t="shared" si="63"/>
        <v>0</v>
      </c>
      <c r="H55" s="94">
        <f t="shared" ref="H55:N55" si="81">SUM(H56:H57)</f>
        <v>0</v>
      </c>
      <c r="I55" s="32">
        <f t="shared" si="81"/>
        <v>0</v>
      </c>
      <c r="J55" s="32">
        <f t="shared" si="81"/>
        <v>0</v>
      </c>
      <c r="K55" s="32">
        <f>SUM(K56:K57)</f>
        <v>0</v>
      </c>
      <c r="L55" s="32">
        <f>SUM(L56:L57)</f>
        <v>0</v>
      </c>
      <c r="M55" s="32">
        <f>SUM(M56:M57)</f>
        <v>0</v>
      </c>
      <c r="N55" s="32">
        <f t="shared" si="81"/>
        <v>0</v>
      </c>
      <c r="O55" s="32">
        <f t="shared" si="65"/>
        <v>0</v>
      </c>
      <c r="P55" s="94">
        <f>SUM(P56:P57)</f>
        <v>0</v>
      </c>
      <c r="Q55" s="32">
        <f>SUM(Q56:Q57)</f>
        <v>0</v>
      </c>
      <c r="R55" s="32">
        <f>SUM(R56:R57)</f>
        <v>0</v>
      </c>
      <c r="S55" s="32">
        <f t="shared" si="66"/>
        <v>0</v>
      </c>
      <c r="T55" s="94">
        <f>SUM(T56:T57)</f>
        <v>0</v>
      </c>
      <c r="U55" s="32">
        <f>SUM(U56:U57)</f>
        <v>0</v>
      </c>
      <c r="V55" s="32">
        <f>SUM(V56:V57)</f>
        <v>0</v>
      </c>
      <c r="W55" s="32">
        <f>SUM(W56:W57)</f>
        <v>0</v>
      </c>
      <c r="X55" s="32">
        <f>SUM(X56:X57)</f>
        <v>0</v>
      </c>
      <c r="Y55" s="32">
        <f t="shared" si="67"/>
        <v>0</v>
      </c>
      <c r="Z55" s="94">
        <f t="shared" ref="Z55:AL55" si="82">SUM(Z56:Z57)</f>
        <v>0</v>
      </c>
      <c r="AA55" s="32">
        <f t="shared" si="82"/>
        <v>0</v>
      </c>
      <c r="AB55" s="32">
        <f t="shared" si="82"/>
        <v>0</v>
      </c>
      <c r="AC55" s="32">
        <f t="shared" si="82"/>
        <v>0</v>
      </c>
      <c r="AD55" s="32">
        <f t="shared" si="82"/>
        <v>0</v>
      </c>
      <c r="AE55" s="32">
        <f t="shared" si="82"/>
        <v>0</v>
      </c>
      <c r="AF55" s="32">
        <f t="shared" ref="AF55:AK55" si="83">SUM(AF56:AF57)</f>
        <v>0</v>
      </c>
      <c r="AG55" s="32">
        <f t="shared" si="83"/>
        <v>0</v>
      </c>
      <c r="AH55" s="32">
        <f t="shared" si="83"/>
        <v>0</v>
      </c>
      <c r="AI55" s="32">
        <f t="shared" si="83"/>
        <v>0</v>
      </c>
      <c r="AJ55" s="32">
        <f>SUM(AJ56:AJ57)</f>
        <v>0</v>
      </c>
      <c r="AK55" s="32">
        <f t="shared" si="83"/>
        <v>0</v>
      </c>
      <c r="AL55" s="32">
        <f t="shared" si="82"/>
        <v>0</v>
      </c>
      <c r="AM55" s="32">
        <f t="shared" si="69"/>
        <v>0</v>
      </c>
      <c r="AN55" s="94">
        <f>SUM(AN56:AN57)</f>
        <v>0</v>
      </c>
      <c r="AO55" s="32">
        <f>SUM(AO56:AO57)</f>
        <v>0</v>
      </c>
      <c r="AP55" s="32">
        <f>SUM(AP56:AP57)</f>
        <v>0</v>
      </c>
      <c r="AQ55" s="32">
        <f>SUM(AQ56:AQ57)</f>
        <v>0</v>
      </c>
      <c r="AR55" s="32">
        <f t="shared" si="70"/>
        <v>0</v>
      </c>
      <c r="AS55" s="94">
        <f>SUM(AS56:AS57)</f>
        <v>0</v>
      </c>
      <c r="AT55" s="32">
        <f>SUM(AT56:AT57)</f>
        <v>0</v>
      </c>
      <c r="AU55" s="32">
        <f>SUM(AU56:AU57)</f>
        <v>0</v>
      </c>
      <c r="AV55" s="32">
        <f>SUM(AV56:AV57)</f>
        <v>0</v>
      </c>
      <c r="AW55" s="32">
        <f t="shared" si="71"/>
        <v>0</v>
      </c>
      <c r="AX55" s="47">
        <f t="shared" si="72"/>
        <v>0</v>
      </c>
      <c r="AY55" s="31">
        <f>SUM(AY56:AY57)</f>
        <v>0</v>
      </c>
      <c r="AZ55" s="32">
        <f t="shared" ref="AZ55:CF55" si="84">SUM(AZ56:AZ57)</f>
        <v>0</v>
      </c>
      <c r="BA55" s="32">
        <f t="shared" ref="BA55" si="85">SUM(BA56:BA57)</f>
        <v>0</v>
      </c>
      <c r="BB55" s="32">
        <f>SUM(BB56:BB57)</f>
        <v>0</v>
      </c>
      <c r="BC55" s="32">
        <f>SUM(BC56:BC57)</f>
        <v>0</v>
      </c>
      <c r="BD55" s="32">
        <f t="shared" ref="BD55" si="86">SUM(BD56:BD57)</f>
        <v>0</v>
      </c>
      <c r="BE55" s="32">
        <f t="shared" si="84"/>
        <v>0</v>
      </c>
      <c r="BF55" s="32">
        <f t="shared" si="84"/>
        <v>0</v>
      </c>
      <c r="BG55" s="32">
        <f t="shared" si="84"/>
        <v>0</v>
      </c>
      <c r="BH55" s="32">
        <f t="shared" si="84"/>
        <v>0</v>
      </c>
      <c r="BI55" s="32">
        <f t="shared" si="84"/>
        <v>0</v>
      </c>
      <c r="BJ55" s="32">
        <f t="shared" si="84"/>
        <v>0</v>
      </c>
      <c r="BK55" s="32">
        <f t="shared" si="84"/>
        <v>0</v>
      </c>
      <c r="BL55" s="32">
        <f t="shared" si="84"/>
        <v>0</v>
      </c>
      <c r="BM55" s="32">
        <f t="shared" si="84"/>
        <v>0</v>
      </c>
      <c r="BN55" s="32">
        <f t="shared" si="84"/>
        <v>0</v>
      </c>
      <c r="BO55" s="32">
        <f t="shared" si="84"/>
        <v>0</v>
      </c>
      <c r="BP55" s="32">
        <f t="shared" si="84"/>
        <v>0</v>
      </c>
      <c r="BQ55" s="32">
        <f t="shared" si="84"/>
        <v>0</v>
      </c>
      <c r="BR55" s="32">
        <f t="shared" si="84"/>
        <v>0</v>
      </c>
      <c r="BS55" s="32">
        <f t="shared" si="84"/>
        <v>0</v>
      </c>
      <c r="BT55" s="32">
        <f t="shared" si="84"/>
        <v>0</v>
      </c>
      <c r="BU55" s="32">
        <f t="shared" si="84"/>
        <v>0</v>
      </c>
      <c r="BV55" s="32">
        <f t="shared" si="84"/>
        <v>0</v>
      </c>
      <c r="BW55" s="32">
        <f t="shared" si="84"/>
        <v>0</v>
      </c>
      <c r="BX55" s="32">
        <f t="shared" si="84"/>
        <v>0</v>
      </c>
      <c r="BY55" s="32">
        <f t="shared" si="84"/>
        <v>0</v>
      </c>
      <c r="BZ55" s="32">
        <f t="shared" si="84"/>
        <v>0</v>
      </c>
      <c r="CA55" s="32">
        <f t="shared" si="84"/>
        <v>0</v>
      </c>
      <c r="CB55" s="32">
        <f t="shared" si="84"/>
        <v>0</v>
      </c>
      <c r="CC55" s="32">
        <f t="shared" si="84"/>
        <v>0</v>
      </c>
      <c r="CD55" s="32">
        <f t="shared" si="84"/>
        <v>0</v>
      </c>
      <c r="CE55" s="55">
        <f t="shared" si="76"/>
        <v>0</v>
      </c>
      <c r="CF55" s="61">
        <f t="shared" si="84"/>
        <v>0</v>
      </c>
      <c r="CG55" s="62"/>
      <c r="CH55" s="19">
        <f>SUM(CH56:CH57)</f>
        <v>0</v>
      </c>
    </row>
    <row r="56" spans="1:87" ht="15" customHeight="1" x14ac:dyDescent="0.15">
      <c r="A56" s="87" t="s">
        <v>112</v>
      </c>
      <c r="B56" s="31"/>
      <c r="C56" s="32"/>
      <c r="D56" s="32"/>
      <c r="E56" s="32"/>
      <c r="F56" s="32"/>
      <c r="G56" s="32">
        <f t="shared" si="63"/>
        <v>0</v>
      </c>
      <c r="H56" s="94"/>
      <c r="I56" s="32"/>
      <c r="J56" s="32"/>
      <c r="K56" s="32"/>
      <c r="L56" s="32"/>
      <c r="M56" s="32"/>
      <c r="N56" s="32"/>
      <c r="O56" s="32">
        <f t="shared" si="65"/>
        <v>0</v>
      </c>
      <c r="P56" s="94"/>
      <c r="Q56" s="32"/>
      <c r="R56" s="32"/>
      <c r="S56" s="32">
        <f t="shared" si="66"/>
        <v>0</v>
      </c>
      <c r="T56" s="94"/>
      <c r="U56" s="32"/>
      <c r="V56" s="32"/>
      <c r="W56" s="32"/>
      <c r="X56" s="32"/>
      <c r="Y56" s="32">
        <f t="shared" si="67"/>
        <v>0</v>
      </c>
      <c r="Z56" s="94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>
        <f t="shared" si="69"/>
        <v>0</v>
      </c>
      <c r="AN56" s="94"/>
      <c r="AO56" s="32"/>
      <c r="AP56" s="32"/>
      <c r="AQ56" s="32"/>
      <c r="AR56" s="32">
        <f t="shared" si="70"/>
        <v>0</v>
      </c>
      <c r="AS56" s="94"/>
      <c r="AT56" s="32"/>
      <c r="AU56" s="32"/>
      <c r="AV56" s="32"/>
      <c r="AW56" s="32">
        <f t="shared" si="71"/>
        <v>0</v>
      </c>
      <c r="AX56" s="47">
        <f t="shared" si="72"/>
        <v>0</v>
      </c>
      <c r="AY56" s="31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55">
        <f t="shared" si="76"/>
        <v>0</v>
      </c>
      <c r="CF56" s="26"/>
      <c r="CG56" s="62"/>
      <c r="CH56" s="19">
        <f>SUM(AX56+CE56+CF56+CG56)</f>
        <v>0</v>
      </c>
    </row>
    <row r="57" spans="1:87" ht="15" customHeight="1" x14ac:dyDescent="0.15">
      <c r="A57" s="87" t="s">
        <v>113</v>
      </c>
      <c r="B57" s="31"/>
      <c r="C57" s="32"/>
      <c r="D57" s="32"/>
      <c r="E57" s="32"/>
      <c r="F57" s="32"/>
      <c r="G57" s="32">
        <f t="shared" si="63"/>
        <v>0</v>
      </c>
      <c r="H57" s="94"/>
      <c r="I57" s="32"/>
      <c r="J57" s="32"/>
      <c r="K57" s="32"/>
      <c r="L57" s="32"/>
      <c r="M57" s="32"/>
      <c r="N57" s="32"/>
      <c r="O57" s="32">
        <f t="shared" ref="O57:O86" si="87">SUM(H57:N57)</f>
        <v>0</v>
      </c>
      <c r="P57" s="94"/>
      <c r="Q57" s="32"/>
      <c r="R57" s="32"/>
      <c r="S57" s="32">
        <f t="shared" ref="S57:S86" si="88">SUM(P57:R57)</f>
        <v>0</v>
      </c>
      <c r="T57" s="94"/>
      <c r="U57" s="32"/>
      <c r="V57" s="32"/>
      <c r="W57" s="32"/>
      <c r="X57" s="32"/>
      <c r="Y57" s="32">
        <f t="shared" ref="Y57:Y86" si="89">SUM(T57:X57)</f>
        <v>0</v>
      </c>
      <c r="Z57" s="94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>
        <f t="shared" ref="AM57:AM86" si="90">SUM(Z57:AL57)</f>
        <v>0</v>
      </c>
      <c r="AN57" s="94"/>
      <c r="AO57" s="32"/>
      <c r="AP57" s="32"/>
      <c r="AQ57" s="32"/>
      <c r="AR57" s="32">
        <f t="shared" ref="AR57:AR86" si="91">SUM(AN57:AQ57)</f>
        <v>0</v>
      </c>
      <c r="AS57" s="94"/>
      <c r="AT57" s="32"/>
      <c r="AU57" s="32"/>
      <c r="AV57" s="32"/>
      <c r="AW57" s="32">
        <f t="shared" ref="AW57:AW86" si="92">SUM(AS57:AV57)</f>
        <v>0</v>
      </c>
      <c r="AX57" s="47">
        <f t="shared" si="72"/>
        <v>0</v>
      </c>
      <c r="AY57" s="31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55">
        <f t="shared" si="76"/>
        <v>0</v>
      </c>
      <c r="CF57" s="26"/>
      <c r="CG57" s="62"/>
      <c r="CH57" s="19">
        <f>SUM(AX57+CE57+CF57+CG57)</f>
        <v>0</v>
      </c>
    </row>
    <row r="58" spans="1:87" ht="15" customHeight="1" x14ac:dyDescent="0.15">
      <c r="A58" s="6" t="s">
        <v>51</v>
      </c>
      <c r="B58" s="31"/>
      <c r="C58" s="32"/>
      <c r="D58" s="32"/>
      <c r="E58" s="32"/>
      <c r="F58" s="32"/>
      <c r="G58" s="32">
        <f t="shared" si="63"/>
        <v>0</v>
      </c>
      <c r="H58" s="94"/>
      <c r="I58" s="32"/>
      <c r="J58" s="32"/>
      <c r="K58" s="32"/>
      <c r="L58" s="32"/>
      <c r="M58" s="32"/>
      <c r="N58" s="32"/>
      <c r="O58" s="32">
        <f t="shared" si="87"/>
        <v>0</v>
      </c>
      <c r="P58" s="94"/>
      <c r="Q58" s="32"/>
      <c r="R58" s="32"/>
      <c r="S58" s="32">
        <f t="shared" si="88"/>
        <v>0</v>
      </c>
      <c r="T58" s="94"/>
      <c r="U58" s="32"/>
      <c r="V58" s="32"/>
      <c r="W58" s="32"/>
      <c r="X58" s="32"/>
      <c r="Y58" s="32">
        <f t="shared" si="89"/>
        <v>0</v>
      </c>
      <c r="Z58" s="94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>
        <f t="shared" si="90"/>
        <v>0</v>
      </c>
      <c r="AN58" s="94"/>
      <c r="AO58" s="32"/>
      <c r="AP58" s="32"/>
      <c r="AQ58" s="32"/>
      <c r="AR58" s="32">
        <f t="shared" si="91"/>
        <v>0</v>
      </c>
      <c r="AS58" s="94"/>
      <c r="AT58" s="32"/>
      <c r="AU58" s="32"/>
      <c r="AV58" s="32"/>
      <c r="AW58" s="32">
        <f t="shared" si="92"/>
        <v>0</v>
      </c>
      <c r="AX58" s="47">
        <f t="shared" si="72"/>
        <v>0</v>
      </c>
      <c r="AY58" s="31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55">
        <f t="shared" si="76"/>
        <v>0</v>
      </c>
      <c r="CF58" s="26"/>
      <c r="CG58" s="62"/>
      <c r="CH58" s="19">
        <f>SUM(AX58+CE58+CF58+CG58)</f>
        <v>0</v>
      </c>
    </row>
    <row r="59" spans="1:87" ht="15" customHeight="1" x14ac:dyDescent="0.15">
      <c r="A59" s="6" t="s">
        <v>52</v>
      </c>
      <c r="B59" s="31"/>
      <c r="C59" s="32"/>
      <c r="D59" s="32"/>
      <c r="E59" s="32"/>
      <c r="F59" s="32"/>
      <c r="G59" s="32">
        <f t="shared" si="63"/>
        <v>0</v>
      </c>
      <c r="H59" s="94"/>
      <c r="I59" s="32"/>
      <c r="J59" s="32"/>
      <c r="K59" s="32"/>
      <c r="L59" s="32"/>
      <c r="M59" s="32"/>
      <c r="N59" s="32"/>
      <c r="O59" s="32">
        <f t="shared" si="87"/>
        <v>0</v>
      </c>
      <c r="P59" s="94"/>
      <c r="Q59" s="32"/>
      <c r="R59" s="32"/>
      <c r="S59" s="32">
        <f t="shared" si="88"/>
        <v>0</v>
      </c>
      <c r="T59" s="94"/>
      <c r="U59" s="32"/>
      <c r="V59" s="32"/>
      <c r="W59" s="32"/>
      <c r="X59" s="32"/>
      <c r="Y59" s="32">
        <f t="shared" si="89"/>
        <v>0</v>
      </c>
      <c r="Z59" s="94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>
        <f t="shared" si="90"/>
        <v>0</v>
      </c>
      <c r="AN59" s="94"/>
      <c r="AO59" s="32"/>
      <c r="AP59" s="32"/>
      <c r="AQ59" s="32"/>
      <c r="AR59" s="32">
        <f t="shared" si="91"/>
        <v>0</v>
      </c>
      <c r="AS59" s="94"/>
      <c r="AT59" s="32"/>
      <c r="AU59" s="32"/>
      <c r="AV59" s="32"/>
      <c r="AW59" s="32">
        <f t="shared" si="92"/>
        <v>0</v>
      </c>
      <c r="AX59" s="47">
        <f t="shared" si="72"/>
        <v>0</v>
      </c>
      <c r="AY59" s="31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55">
        <f t="shared" si="76"/>
        <v>0</v>
      </c>
      <c r="CF59" s="26"/>
      <c r="CG59" s="62"/>
      <c r="CH59" s="19">
        <f>SUM(AX59+CE59+CF59+CG59)</f>
        <v>0</v>
      </c>
    </row>
    <row r="60" spans="1:87" ht="15" customHeight="1" x14ac:dyDescent="0.15">
      <c r="A60" s="6" t="s">
        <v>53</v>
      </c>
      <c r="B60" s="31">
        <f>SUM(B61:B63)</f>
        <v>0</v>
      </c>
      <c r="C60" s="32">
        <f>SUM(C61:C63)</f>
        <v>0</v>
      </c>
      <c r="D60" s="32">
        <f>SUM(D61:D63)</f>
        <v>0</v>
      </c>
      <c r="E60" s="32">
        <f>SUM(E61:E63)</f>
        <v>0</v>
      </c>
      <c r="F60" s="32">
        <f>SUM(F61:F63)</f>
        <v>0</v>
      </c>
      <c r="G60" s="32">
        <f t="shared" si="63"/>
        <v>0</v>
      </c>
      <c r="H60" s="94">
        <f t="shared" ref="H60:N60" si="93">SUM(H61:H63)</f>
        <v>0</v>
      </c>
      <c r="I60" s="32">
        <f t="shared" si="93"/>
        <v>0</v>
      </c>
      <c r="J60" s="32">
        <f t="shared" si="93"/>
        <v>0</v>
      </c>
      <c r="K60" s="32">
        <f>SUM(K61:K63)</f>
        <v>0</v>
      </c>
      <c r="L60" s="32">
        <f>SUM(L61:L63)</f>
        <v>0</v>
      </c>
      <c r="M60" s="32">
        <f>SUM(M61:M63)</f>
        <v>0</v>
      </c>
      <c r="N60" s="32">
        <f t="shared" si="93"/>
        <v>0</v>
      </c>
      <c r="O60" s="32">
        <f t="shared" si="87"/>
        <v>0</v>
      </c>
      <c r="P60" s="94">
        <f>SUM(P61:P63)</f>
        <v>0</v>
      </c>
      <c r="Q60" s="32">
        <f>SUM(Q61:Q63)</f>
        <v>0</v>
      </c>
      <c r="R60" s="32">
        <f>SUM(R61:R63)</f>
        <v>0</v>
      </c>
      <c r="S60" s="32">
        <f t="shared" si="88"/>
        <v>0</v>
      </c>
      <c r="T60" s="94">
        <f>SUM(T61:T63)</f>
        <v>0</v>
      </c>
      <c r="U60" s="32">
        <f>SUM(U61:U63)</f>
        <v>0</v>
      </c>
      <c r="V60" s="32">
        <f>SUM(V61:V63)</f>
        <v>0</v>
      </c>
      <c r="W60" s="32">
        <f>SUM(W61:W63)</f>
        <v>0</v>
      </c>
      <c r="X60" s="32">
        <f>SUM(X61:X63)</f>
        <v>0</v>
      </c>
      <c r="Y60" s="32">
        <f t="shared" si="89"/>
        <v>0</v>
      </c>
      <c r="Z60" s="94">
        <f t="shared" ref="Z60:AL60" si="94">SUM(Z61:Z63)</f>
        <v>0</v>
      </c>
      <c r="AA60" s="32">
        <f t="shared" si="94"/>
        <v>0</v>
      </c>
      <c r="AB60" s="32">
        <f t="shared" si="94"/>
        <v>0</v>
      </c>
      <c r="AC60" s="32">
        <f t="shared" si="94"/>
        <v>0</v>
      </c>
      <c r="AD60" s="32">
        <f t="shared" si="94"/>
        <v>0</v>
      </c>
      <c r="AE60" s="32">
        <f t="shared" si="94"/>
        <v>0</v>
      </c>
      <c r="AF60" s="32">
        <f t="shared" ref="AF60:AK60" si="95">SUM(AF61:AF63)</f>
        <v>0</v>
      </c>
      <c r="AG60" s="32">
        <f t="shared" si="95"/>
        <v>0</v>
      </c>
      <c r="AH60" s="32">
        <f t="shared" si="95"/>
        <v>0</v>
      </c>
      <c r="AI60" s="32">
        <f t="shared" si="95"/>
        <v>0</v>
      </c>
      <c r="AJ60" s="32">
        <f>SUM(AJ61:AJ63)</f>
        <v>0</v>
      </c>
      <c r="AK60" s="32">
        <f t="shared" si="95"/>
        <v>0</v>
      </c>
      <c r="AL60" s="32">
        <f t="shared" si="94"/>
        <v>0</v>
      </c>
      <c r="AM60" s="32">
        <f t="shared" si="90"/>
        <v>0</v>
      </c>
      <c r="AN60" s="94">
        <f>SUM(AN61:AN63)</f>
        <v>0</v>
      </c>
      <c r="AO60" s="32">
        <f>SUM(AO61:AO63)</f>
        <v>0</v>
      </c>
      <c r="AP60" s="32">
        <f>SUM(AP61:AP63)</f>
        <v>0</v>
      </c>
      <c r="AQ60" s="32">
        <f>SUM(AQ61:AQ63)</f>
        <v>0</v>
      </c>
      <c r="AR60" s="32">
        <f t="shared" si="91"/>
        <v>0</v>
      </c>
      <c r="AS60" s="94">
        <f>SUM(AS61:AS63)</f>
        <v>0</v>
      </c>
      <c r="AT60" s="32">
        <f>SUM(AT61:AT63)</f>
        <v>0</v>
      </c>
      <c r="AU60" s="32">
        <f>SUM(AU61:AU63)</f>
        <v>0</v>
      </c>
      <c r="AV60" s="32">
        <f>SUM(AV61:AV63)</f>
        <v>0</v>
      </c>
      <c r="AW60" s="32">
        <f t="shared" si="92"/>
        <v>0</v>
      </c>
      <c r="AX60" s="47">
        <f t="shared" si="72"/>
        <v>0</v>
      </c>
      <c r="AY60" s="31">
        <f>SUM(AY61:AY63)</f>
        <v>0</v>
      </c>
      <c r="AZ60" s="32">
        <f t="shared" ref="AZ60:CF60" si="96">SUM(AZ61:AZ63)</f>
        <v>0</v>
      </c>
      <c r="BA60" s="32">
        <f t="shared" ref="BA60" si="97">SUM(BA61:BA63)</f>
        <v>0</v>
      </c>
      <c r="BB60" s="32">
        <f>SUM(BB61:BB63)</f>
        <v>0</v>
      </c>
      <c r="BC60" s="32">
        <f>SUM(BC61:BC63)</f>
        <v>0</v>
      </c>
      <c r="BD60" s="32">
        <f t="shared" ref="BD60" si="98">SUM(BD61:BD63)</f>
        <v>0</v>
      </c>
      <c r="BE60" s="32">
        <f t="shared" si="96"/>
        <v>0</v>
      </c>
      <c r="BF60" s="32">
        <f t="shared" si="96"/>
        <v>0</v>
      </c>
      <c r="BG60" s="32">
        <f t="shared" si="96"/>
        <v>0</v>
      </c>
      <c r="BH60" s="32">
        <f t="shared" si="96"/>
        <v>0</v>
      </c>
      <c r="BI60" s="32">
        <f t="shared" si="96"/>
        <v>0</v>
      </c>
      <c r="BJ60" s="32">
        <f t="shared" si="96"/>
        <v>0</v>
      </c>
      <c r="BK60" s="32">
        <f t="shared" si="96"/>
        <v>0</v>
      </c>
      <c r="BL60" s="32">
        <f t="shared" si="96"/>
        <v>0</v>
      </c>
      <c r="BM60" s="32">
        <f t="shared" si="96"/>
        <v>0</v>
      </c>
      <c r="BN60" s="32">
        <f t="shared" si="96"/>
        <v>0</v>
      </c>
      <c r="BO60" s="32">
        <f t="shared" si="96"/>
        <v>0</v>
      </c>
      <c r="BP60" s="32">
        <f t="shared" si="96"/>
        <v>0</v>
      </c>
      <c r="BQ60" s="32">
        <f t="shared" si="96"/>
        <v>0</v>
      </c>
      <c r="BR60" s="32">
        <f t="shared" si="96"/>
        <v>0</v>
      </c>
      <c r="BS60" s="32">
        <f t="shared" si="96"/>
        <v>0</v>
      </c>
      <c r="BT60" s="32">
        <f t="shared" si="96"/>
        <v>0</v>
      </c>
      <c r="BU60" s="32">
        <f t="shared" si="96"/>
        <v>0</v>
      </c>
      <c r="BV60" s="32">
        <f t="shared" si="96"/>
        <v>0</v>
      </c>
      <c r="BW60" s="32">
        <f t="shared" si="96"/>
        <v>0</v>
      </c>
      <c r="BX60" s="32">
        <f t="shared" si="96"/>
        <v>0</v>
      </c>
      <c r="BY60" s="32">
        <f t="shared" si="96"/>
        <v>0</v>
      </c>
      <c r="BZ60" s="32">
        <f t="shared" si="96"/>
        <v>0</v>
      </c>
      <c r="CA60" s="32">
        <f t="shared" si="96"/>
        <v>0</v>
      </c>
      <c r="CB60" s="32">
        <f t="shared" si="96"/>
        <v>0</v>
      </c>
      <c r="CC60" s="32">
        <f t="shared" si="96"/>
        <v>0</v>
      </c>
      <c r="CD60" s="32">
        <f t="shared" si="96"/>
        <v>0</v>
      </c>
      <c r="CE60" s="55">
        <f t="shared" si="76"/>
        <v>0</v>
      </c>
      <c r="CF60" s="61">
        <f t="shared" si="96"/>
        <v>1080</v>
      </c>
      <c r="CG60" s="62"/>
      <c r="CH60" s="19">
        <f>SUM(CH61:CH63)</f>
        <v>1080</v>
      </c>
    </row>
    <row r="61" spans="1:87" ht="15" customHeight="1" x14ac:dyDescent="0.15">
      <c r="A61" s="87" t="s">
        <v>114</v>
      </c>
      <c r="B61" s="31"/>
      <c r="C61" s="32"/>
      <c r="D61" s="32"/>
      <c r="E61" s="32"/>
      <c r="F61" s="32"/>
      <c r="G61" s="32">
        <f t="shared" si="63"/>
        <v>0</v>
      </c>
      <c r="H61" s="94"/>
      <c r="I61" s="32"/>
      <c r="J61" s="32"/>
      <c r="K61" s="32"/>
      <c r="L61" s="32"/>
      <c r="M61" s="32"/>
      <c r="N61" s="32"/>
      <c r="O61" s="32">
        <f t="shared" si="87"/>
        <v>0</v>
      </c>
      <c r="P61" s="94"/>
      <c r="Q61" s="32"/>
      <c r="R61" s="32"/>
      <c r="S61" s="32">
        <f t="shared" si="88"/>
        <v>0</v>
      </c>
      <c r="T61" s="94"/>
      <c r="U61" s="32"/>
      <c r="V61" s="32"/>
      <c r="W61" s="32"/>
      <c r="X61" s="32"/>
      <c r="Y61" s="32">
        <f t="shared" si="89"/>
        <v>0</v>
      </c>
      <c r="Z61" s="94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>
        <f t="shared" si="90"/>
        <v>0</v>
      </c>
      <c r="AN61" s="94"/>
      <c r="AO61" s="32"/>
      <c r="AP61" s="32"/>
      <c r="AQ61" s="32"/>
      <c r="AR61" s="32">
        <f t="shared" si="91"/>
        <v>0</v>
      </c>
      <c r="AS61" s="94"/>
      <c r="AT61" s="32"/>
      <c r="AU61" s="32"/>
      <c r="AV61" s="32"/>
      <c r="AW61" s="32">
        <f t="shared" si="92"/>
        <v>0</v>
      </c>
      <c r="AX61" s="47">
        <f t="shared" si="72"/>
        <v>0</v>
      </c>
      <c r="AY61" s="31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55">
        <f t="shared" si="76"/>
        <v>0</v>
      </c>
      <c r="CF61" s="224">
        <v>1080</v>
      </c>
      <c r="CG61" s="62"/>
      <c r="CH61" s="19">
        <f>SUM(AX61+CE61+CF61+CG61)</f>
        <v>1080</v>
      </c>
      <c r="CI61" s="215" t="s">
        <v>354</v>
      </c>
    </row>
    <row r="62" spans="1:87" ht="15" customHeight="1" x14ac:dyDescent="0.15">
      <c r="A62" s="87" t="s">
        <v>115</v>
      </c>
      <c r="B62" s="31"/>
      <c r="C62" s="32"/>
      <c r="D62" s="32"/>
      <c r="E62" s="32"/>
      <c r="F62" s="32"/>
      <c r="G62" s="32">
        <f t="shared" si="63"/>
        <v>0</v>
      </c>
      <c r="H62" s="94"/>
      <c r="I62" s="32"/>
      <c r="J62" s="32"/>
      <c r="K62" s="32"/>
      <c r="L62" s="32"/>
      <c r="M62" s="32"/>
      <c r="N62" s="32"/>
      <c r="O62" s="32">
        <f t="shared" si="87"/>
        <v>0</v>
      </c>
      <c r="P62" s="94"/>
      <c r="Q62" s="32"/>
      <c r="R62" s="32"/>
      <c r="S62" s="32">
        <f t="shared" si="88"/>
        <v>0</v>
      </c>
      <c r="T62" s="94"/>
      <c r="U62" s="32"/>
      <c r="V62" s="32"/>
      <c r="W62" s="32"/>
      <c r="X62" s="32"/>
      <c r="Y62" s="32">
        <f t="shared" si="89"/>
        <v>0</v>
      </c>
      <c r="Z62" s="94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>
        <f t="shared" si="90"/>
        <v>0</v>
      </c>
      <c r="AN62" s="94"/>
      <c r="AO62" s="32"/>
      <c r="AP62" s="32"/>
      <c r="AQ62" s="32"/>
      <c r="AR62" s="32">
        <f t="shared" si="91"/>
        <v>0</v>
      </c>
      <c r="AS62" s="94"/>
      <c r="AT62" s="32"/>
      <c r="AU62" s="32"/>
      <c r="AV62" s="32"/>
      <c r="AW62" s="32">
        <f t="shared" si="92"/>
        <v>0</v>
      </c>
      <c r="AX62" s="47">
        <f t="shared" si="72"/>
        <v>0</v>
      </c>
      <c r="AY62" s="31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55">
        <f t="shared" si="76"/>
        <v>0</v>
      </c>
      <c r="CF62" s="26"/>
      <c r="CG62" s="62"/>
      <c r="CH62" s="19">
        <f>SUM(AX62+CE62+CF62+CG62)</f>
        <v>0</v>
      </c>
    </row>
    <row r="63" spans="1:87" ht="15" customHeight="1" x14ac:dyDescent="0.15">
      <c r="A63" s="87" t="s">
        <v>116</v>
      </c>
      <c r="B63" s="31"/>
      <c r="C63" s="32"/>
      <c r="D63" s="32"/>
      <c r="E63" s="32"/>
      <c r="F63" s="32"/>
      <c r="G63" s="32">
        <f t="shared" si="63"/>
        <v>0</v>
      </c>
      <c r="H63" s="94"/>
      <c r="I63" s="32"/>
      <c r="J63" s="32"/>
      <c r="K63" s="32"/>
      <c r="L63" s="32"/>
      <c r="M63" s="32"/>
      <c r="N63" s="32"/>
      <c r="O63" s="32">
        <f t="shared" si="87"/>
        <v>0</v>
      </c>
      <c r="P63" s="94"/>
      <c r="Q63" s="32"/>
      <c r="R63" s="32"/>
      <c r="S63" s="32">
        <f t="shared" si="88"/>
        <v>0</v>
      </c>
      <c r="T63" s="94"/>
      <c r="U63" s="32"/>
      <c r="V63" s="32"/>
      <c r="W63" s="32"/>
      <c r="X63" s="32"/>
      <c r="Y63" s="32">
        <f t="shared" si="89"/>
        <v>0</v>
      </c>
      <c r="Z63" s="94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>
        <f t="shared" si="90"/>
        <v>0</v>
      </c>
      <c r="AN63" s="94"/>
      <c r="AO63" s="32"/>
      <c r="AP63" s="32"/>
      <c r="AQ63" s="32"/>
      <c r="AR63" s="32">
        <f t="shared" si="91"/>
        <v>0</v>
      </c>
      <c r="AS63" s="94"/>
      <c r="AT63" s="32"/>
      <c r="AU63" s="32"/>
      <c r="AV63" s="32"/>
      <c r="AW63" s="32">
        <f t="shared" si="92"/>
        <v>0</v>
      </c>
      <c r="AX63" s="47">
        <f t="shared" si="72"/>
        <v>0</v>
      </c>
      <c r="AY63" s="31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55">
        <f t="shared" si="76"/>
        <v>0</v>
      </c>
      <c r="CF63" s="26"/>
      <c r="CG63" s="62"/>
      <c r="CH63" s="19">
        <f>SUM(AX63+CE63+CF63+CG63)</f>
        <v>0</v>
      </c>
    </row>
    <row r="64" spans="1:87" ht="15" customHeight="1" x14ac:dyDescent="0.15">
      <c r="A64" s="6" t="s">
        <v>54</v>
      </c>
      <c r="B64" s="31"/>
      <c r="C64" s="32"/>
      <c r="D64" s="32"/>
      <c r="E64" s="32"/>
      <c r="F64" s="32"/>
      <c r="G64" s="32">
        <f t="shared" si="63"/>
        <v>0</v>
      </c>
      <c r="H64" s="94"/>
      <c r="I64" s="32"/>
      <c r="J64" s="32"/>
      <c r="K64" s="32"/>
      <c r="L64" s="32"/>
      <c r="M64" s="32"/>
      <c r="N64" s="32"/>
      <c r="O64" s="32">
        <f t="shared" si="87"/>
        <v>0</v>
      </c>
      <c r="P64" s="94"/>
      <c r="Q64" s="32"/>
      <c r="R64" s="32"/>
      <c r="S64" s="32">
        <f t="shared" si="88"/>
        <v>0</v>
      </c>
      <c r="T64" s="94"/>
      <c r="U64" s="32"/>
      <c r="V64" s="32"/>
      <c r="W64" s="32"/>
      <c r="X64" s="32"/>
      <c r="Y64" s="32">
        <f t="shared" si="89"/>
        <v>0</v>
      </c>
      <c r="Z64" s="94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>
        <f t="shared" si="90"/>
        <v>0</v>
      </c>
      <c r="AN64" s="94"/>
      <c r="AO64" s="32"/>
      <c r="AP64" s="32"/>
      <c r="AQ64" s="32"/>
      <c r="AR64" s="32">
        <f t="shared" si="91"/>
        <v>0</v>
      </c>
      <c r="AS64" s="94"/>
      <c r="AT64" s="32"/>
      <c r="AU64" s="32"/>
      <c r="AV64" s="32"/>
      <c r="AW64" s="32">
        <f t="shared" si="92"/>
        <v>0</v>
      </c>
      <c r="AX64" s="47">
        <f t="shared" ref="AX64:AX97" si="99">SUM(AW64,AR64,AM64,Y64,S64,O64,G64)</f>
        <v>0</v>
      </c>
      <c r="AY64" s="31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55">
        <f t="shared" si="76"/>
        <v>0</v>
      </c>
      <c r="CF64" s="26"/>
      <c r="CG64" s="62"/>
      <c r="CH64" s="19">
        <f>SUM(AX64+CE64+CF64+CG64)</f>
        <v>0</v>
      </c>
    </row>
    <row r="65" spans="1:87" ht="15" customHeight="1" x14ac:dyDescent="0.15">
      <c r="A65" s="6" t="s">
        <v>55</v>
      </c>
      <c r="B65" s="31">
        <f>SUM(B66:B68)</f>
        <v>0</v>
      </c>
      <c r="C65" s="32">
        <f>SUM(C66:C68)</f>
        <v>0</v>
      </c>
      <c r="D65" s="32">
        <f>SUM(D66:D68)</f>
        <v>0</v>
      </c>
      <c r="E65" s="32">
        <f>SUM(E66:E68)</f>
        <v>0</v>
      </c>
      <c r="F65" s="32">
        <f>SUM(F66:F68)</f>
        <v>0</v>
      </c>
      <c r="G65" s="32">
        <f t="shared" si="63"/>
        <v>0</v>
      </c>
      <c r="H65" s="94">
        <f t="shared" ref="H65:N65" si="100">SUM(H66:H68)</f>
        <v>0</v>
      </c>
      <c r="I65" s="32">
        <f t="shared" si="100"/>
        <v>0</v>
      </c>
      <c r="J65" s="32">
        <f t="shared" si="100"/>
        <v>0</v>
      </c>
      <c r="K65" s="32">
        <f>SUM(K66:K68)</f>
        <v>0</v>
      </c>
      <c r="L65" s="32">
        <f>SUM(L66:L68)</f>
        <v>0</v>
      </c>
      <c r="M65" s="32">
        <f>SUM(M66:M68)</f>
        <v>0</v>
      </c>
      <c r="N65" s="32">
        <f t="shared" si="100"/>
        <v>0</v>
      </c>
      <c r="O65" s="32">
        <f t="shared" si="87"/>
        <v>0</v>
      </c>
      <c r="P65" s="94">
        <f>SUM(P66:P68)</f>
        <v>0</v>
      </c>
      <c r="Q65" s="32">
        <f>SUM(Q66:Q68)</f>
        <v>0</v>
      </c>
      <c r="R65" s="32">
        <f>SUM(R66:R68)</f>
        <v>0</v>
      </c>
      <c r="S65" s="32">
        <f t="shared" si="88"/>
        <v>0</v>
      </c>
      <c r="T65" s="94">
        <f>SUM(T66:T68)</f>
        <v>0</v>
      </c>
      <c r="U65" s="32">
        <f>SUM(U66:U68)</f>
        <v>0</v>
      </c>
      <c r="V65" s="32">
        <f>SUM(V66:V68)</f>
        <v>0</v>
      </c>
      <c r="W65" s="32">
        <f>SUM(W66:W68)</f>
        <v>0</v>
      </c>
      <c r="X65" s="32">
        <f>SUM(X66:X68)</f>
        <v>0</v>
      </c>
      <c r="Y65" s="32">
        <f t="shared" si="89"/>
        <v>0</v>
      </c>
      <c r="Z65" s="94">
        <f t="shared" ref="Z65:AL65" si="101">SUM(Z66:Z68)</f>
        <v>0</v>
      </c>
      <c r="AA65" s="32">
        <f t="shared" si="101"/>
        <v>0</v>
      </c>
      <c r="AB65" s="32">
        <f t="shared" si="101"/>
        <v>0</v>
      </c>
      <c r="AC65" s="32">
        <f t="shared" si="101"/>
        <v>0</v>
      </c>
      <c r="AD65" s="32">
        <f t="shared" si="101"/>
        <v>0</v>
      </c>
      <c r="AE65" s="32">
        <f t="shared" si="101"/>
        <v>0</v>
      </c>
      <c r="AF65" s="32">
        <f t="shared" ref="AF65:AK65" si="102">SUM(AF66:AF68)</f>
        <v>0</v>
      </c>
      <c r="AG65" s="32">
        <f t="shared" si="102"/>
        <v>0</v>
      </c>
      <c r="AH65" s="32">
        <f t="shared" si="102"/>
        <v>0</v>
      </c>
      <c r="AI65" s="32">
        <f t="shared" si="102"/>
        <v>0</v>
      </c>
      <c r="AJ65" s="32">
        <f>SUM(AJ66:AJ68)</f>
        <v>0</v>
      </c>
      <c r="AK65" s="32">
        <f t="shared" si="102"/>
        <v>0</v>
      </c>
      <c r="AL65" s="32">
        <f t="shared" si="101"/>
        <v>0</v>
      </c>
      <c r="AM65" s="32">
        <f t="shared" si="90"/>
        <v>0</v>
      </c>
      <c r="AN65" s="94">
        <f>SUM(AN66:AN68)</f>
        <v>0</v>
      </c>
      <c r="AO65" s="32">
        <f>SUM(AO66:AO68)</f>
        <v>0</v>
      </c>
      <c r="AP65" s="32">
        <f>SUM(AP66:AP68)</f>
        <v>0</v>
      </c>
      <c r="AQ65" s="32">
        <f>SUM(AQ66:AQ68)</f>
        <v>0</v>
      </c>
      <c r="AR65" s="32">
        <f t="shared" si="91"/>
        <v>0</v>
      </c>
      <c r="AS65" s="94">
        <f>SUM(AS66:AS68)</f>
        <v>0</v>
      </c>
      <c r="AT65" s="32">
        <f>SUM(AT66:AT68)</f>
        <v>0</v>
      </c>
      <c r="AU65" s="32">
        <f>SUM(AU66:AU68)</f>
        <v>0</v>
      </c>
      <c r="AV65" s="32">
        <f>SUM(AV66:AV68)</f>
        <v>0</v>
      </c>
      <c r="AW65" s="32">
        <f t="shared" si="92"/>
        <v>0</v>
      </c>
      <c r="AX65" s="47">
        <f t="shared" si="99"/>
        <v>0</v>
      </c>
      <c r="AY65" s="31">
        <f>SUM(AY66:AY68)</f>
        <v>0</v>
      </c>
      <c r="AZ65" s="32">
        <f t="shared" ref="AZ65:CF65" si="103">SUM(AZ66:AZ68)</f>
        <v>0</v>
      </c>
      <c r="BA65" s="32">
        <f t="shared" ref="BA65" si="104">SUM(BA66:BA68)</f>
        <v>0</v>
      </c>
      <c r="BB65" s="32">
        <f>SUM(BB66:BB68)</f>
        <v>0</v>
      </c>
      <c r="BC65" s="32">
        <f>SUM(BC66:BC68)</f>
        <v>0</v>
      </c>
      <c r="BD65" s="32">
        <f t="shared" ref="BD65" si="105">SUM(BD66:BD68)</f>
        <v>0</v>
      </c>
      <c r="BE65" s="32">
        <f t="shared" si="103"/>
        <v>0</v>
      </c>
      <c r="BF65" s="32">
        <f t="shared" si="103"/>
        <v>0</v>
      </c>
      <c r="BG65" s="32">
        <f t="shared" si="103"/>
        <v>0</v>
      </c>
      <c r="BH65" s="32">
        <f t="shared" si="103"/>
        <v>0</v>
      </c>
      <c r="BI65" s="32">
        <f t="shared" si="103"/>
        <v>0</v>
      </c>
      <c r="BJ65" s="32">
        <f t="shared" si="103"/>
        <v>0</v>
      </c>
      <c r="BK65" s="32">
        <f t="shared" si="103"/>
        <v>0</v>
      </c>
      <c r="BL65" s="32">
        <f t="shared" si="103"/>
        <v>0</v>
      </c>
      <c r="BM65" s="32">
        <f t="shared" si="103"/>
        <v>0</v>
      </c>
      <c r="BN65" s="32">
        <f t="shared" si="103"/>
        <v>0</v>
      </c>
      <c r="BO65" s="32">
        <f t="shared" si="103"/>
        <v>0</v>
      </c>
      <c r="BP65" s="32">
        <f t="shared" si="103"/>
        <v>0</v>
      </c>
      <c r="BQ65" s="32">
        <f t="shared" si="103"/>
        <v>0</v>
      </c>
      <c r="BR65" s="32">
        <f t="shared" si="103"/>
        <v>0</v>
      </c>
      <c r="BS65" s="32">
        <f t="shared" si="103"/>
        <v>0</v>
      </c>
      <c r="BT65" s="32">
        <f t="shared" si="103"/>
        <v>0</v>
      </c>
      <c r="BU65" s="32">
        <f t="shared" si="103"/>
        <v>0</v>
      </c>
      <c r="BV65" s="32">
        <f t="shared" si="103"/>
        <v>0</v>
      </c>
      <c r="BW65" s="32">
        <f t="shared" si="103"/>
        <v>0</v>
      </c>
      <c r="BX65" s="32">
        <f t="shared" si="103"/>
        <v>0</v>
      </c>
      <c r="BY65" s="32">
        <f t="shared" si="103"/>
        <v>0</v>
      </c>
      <c r="BZ65" s="32">
        <f t="shared" si="103"/>
        <v>0</v>
      </c>
      <c r="CA65" s="32">
        <f t="shared" si="103"/>
        <v>0</v>
      </c>
      <c r="CB65" s="32">
        <f t="shared" si="103"/>
        <v>0</v>
      </c>
      <c r="CC65" s="32">
        <f t="shared" si="103"/>
        <v>0</v>
      </c>
      <c r="CD65" s="32">
        <f t="shared" si="103"/>
        <v>0</v>
      </c>
      <c r="CE65" s="55">
        <f t="shared" si="76"/>
        <v>0</v>
      </c>
      <c r="CF65" s="61">
        <f t="shared" si="103"/>
        <v>244000</v>
      </c>
      <c r="CG65" s="62"/>
      <c r="CH65" s="19">
        <f>SUM(CH66:CH68)</f>
        <v>244000</v>
      </c>
    </row>
    <row r="66" spans="1:87" ht="15" customHeight="1" x14ac:dyDescent="0.15">
      <c r="A66" s="87" t="s">
        <v>117</v>
      </c>
      <c r="B66" s="31"/>
      <c r="C66" s="32"/>
      <c r="D66" s="32"/>
      <c r="E66" s="32"/>
      <c r="F66" s="32"/>
      <c r="G66" s="32">
        <f t="shared" si="63"/>
        <v>0</v>
      </c>
      <c r="H66" s="94"/>
      <c r="I66" s="32"/>
      <c r="J66" s="32"/>
      <c r="K66" s="32"/>
      <c r="L66" s="32"/>
      <c r="M66" s="32"/>
      <c r="N66" s="32"/>
      <c r="O66" s="32">
        <f t="shared" si="87"/>
        <v>0</v>
      </c>
      <c r="P66" s="94"/>
      <c r="Q66" s="32"/>
      <c r="R66" s="32"/>
      <c r="S66" s="32">
        <f t="shared" si="88"/>
        <v>0</v>
      </c>
      <c r="T66" s="94"/>
      <c r="U66" s="32"/>
      <c r="V66" s="32"/>
      <c r="W66" s="32"/>
      <c r="X66" s="32"/>
      <c r="Y66" s="32">
        <f t="shared" si="89"/>
        <v>0</v>
      </c>
      <c r="Z66" s="94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>
        <f t="shared" si="90"/>
        <v>0</v>
      </c>
      <c r="AN66" s="94"/>
      <c r="AO66" s="32"/>
      <c r="AP66" s="32"/>
      <c r="AQ66" s="32"/>
      <c r="AR66" s="32">
        <f t="shared" si="91"/>
        <v>0</v>
      </c>
      <c r="AS66" s="94"/>
      <c r="AT66" s="32"/>
      <c r="AU66" s="32"/>
      <c r="AV66" s="32"/>
      <c r="AW66" s="32">
        <f t="shared" si="92"/>
        <v>0</v>
      </c>
      <c r="AX66" s="47">
        <f t="shared" si="99"/>
        <v>0</v>
      </c>
      <c r="AY66" s="31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55">
        <f t="shared" si="76"/>
        <v>0</v>
      </c>
      <c r="CF66" s="26">
        <v>90000</v>
      </c>
      <c r="CG66" s="62"/>
      <c r="CH66" s="19">
        <f t="shared" ref="CH66:CH80" si="106">SUM(AX66+CE66+CF66+CG66)</f>
        <v>90000</v>
      </c>
    </row>
    <row r="67" spans="1:87" ht="15" customHeight="1" x14ac:dyDescent="0.15">
      <c r="A67" s="87" t="s">
        <v>118</v>
      </c>
      <c r="B67" s="31"/>
      <c r="C67" s="32"/>
      <c r="D67" s="32"/>
      <c r="E67" s="32"/>
      <c r="F67" s="32"/>
      <c r="G67" s="32">
        <f t="shared" si="63"/>
        <v>0</v>
      </c>
      <c r="H67" s="94"/>
      <c r="I67" s="32"/>
      <c r="J67" s="32"/>
      <c r="K67" s="32"/>
      <c r="L67" s="32"/>
      <c r="M67" s="32"/>
      <c r="N67" s="32"/>
      <c r="O67" s="32">
        <f t="shared" si="87"/>
        <v>0</v>
      </c>
      <c r="P67" s="94"/>
      <c r="Q67" s="32"/>
      <c r="R67" s="32"/>
      <c r="S67" s="32">
        <f t="shared" si="88"/>
        <v>0</v>
      </c>
      <c r="T67" s="94"/>
      <c r="U67" s="32"/>
      <c r="V67" s="32"/>
      <c r="W67" s="32"/>
      <c r="X67" s="32"/>
      <c r="Y67" s="32">
        <f t="shared" si="89"/>
        <v>0</v>
      </c>
      <c r="Z67" s="94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>
        <f t="shared" si="90"/>
        <v>0</v>
      </c>
      <c r="AN67" s="94"/>
      <c r="AO67" s="32"/>
      <c r="AP67" s="32"/>
      <c r="AQ67" s="32"/>
      <c r="AR67" s="32">
        <f t="shared" si="91"/>
        <v>0</v>
      </c>
      <c r="AS67" s="94"/>
      <c r="AT67" s="32"/>
      <c r="AU67" s="32"/>
      <c r="AV67" s="32"/>
      <c r="AW67" s="32">
        <f t="shared" si="92"/>
        <v>0</v>
      </c>
      <c r="AX67" s="47">
        <f t="shared" si="99"/>
        <v>0</v>
      </c>
      <c r="AY67" s="31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55">
        <f t="shared" si="76"/>
        <v>0</v>
      </c>
      <c r="CF67" s="26">
        <v>52000</v>
      </c>
      <c r="CG67" s="62"/>
      <c r="CH67" s="19">
        <f t="shared" si="106"/>
        <v>52000</v>
      </c>
    </row>
    <row r="68" spans="1:87" ht="15" customHeight="1" x14ac:dyDescent="0.15">
      <c r="A68" s="87" t="s">
        <v>119</v>
      </c>
      <c r="B68" s="31"/>
      <c r="C68" s="32"/>
      <c r="D68" s="32"/>
      <c r="E68" s="32"/>
      <c r="F68" s="32"/>
      <c r="G68" s="32">
        <f t="shared" si="63"/>
        <v>0</v>
      </c>
      <c r="H68" s="94"/>
      <c r="I68" s="32"/>
      <c r="J68" s="32"/>
      <c r="K68" s="32"/>
      <c r="L68" s="32"/>
      <c r="M68" s="32"/>
      <c r="N68" s="32"/>
      <c r="O68" s="32">
        <f t="shared" si="87"/>
        <v>0</v>
      </c>
      <c r="P68" s="94"/>
      <c r="Q68" s="32"/>
      <c r="R68" s="32"/>
      <c r="S68" s="32">
        <f t="shared" si="88"/>
        <v>0</v>
      </c>
      <c r="T68" s="94"/>
      <c r="U68" s="32"/>
      <c r="V68" s="32"/>
      <c r="W68" s="32"/>
      <c r="X68" s="32"/>
      <c r="Y68" s="32">
        <f t="shared" si="89"/>
        <v>0</v>
      </c>
      <c r="Z68" s="94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>
        <f t="shared" si="90"/>
        <v>0</v>
      </c>
      <c r="AN68" s="94"/>
      <c r="AO68" s="32"/>
      <c r="AP68" s="32"/>
      <c r="AQ68" s="32"/>
      <c r="AR68" s="32">
        <f t="shared" si="91"/>
        <v>0</v>
      </c>
      <c r="AS68" s="94"/>
      <c r="AT68" s="32"/>
      <c r="AU68" s="32"/>
      <c r="AV68" s="32"/>
      <c r="AW68" s="32">
        <f t="shared" si="92"/>
        <v>0</v>
      </c>
      <c r="AX68" s="47">
        <f t="shared" si="99"/>
        <v>0</v>
      </c>
      <c r="AY68" s="31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55">
        <f t="shared" si="76"/>
        <v>0</v>
      </c>
      <c r="CF68" s="26">
        <v>102000</v>
      </c>
      <c r="CG68" s="62"/>
      <c r="CH68" s="19">
        <f t="shared" si="106"/>
        <v>102000</v>
      </c>
    </row>
    <row r="69" spans="1:87" ht="15" customHeight="1" x14ac:dyDescent="0.15">
      <c r="A69" s="6" t="s">
        <v>342</v>
      </c>
      <c r="B69" s="31">
        <v>100000</v>
      </c>
      <c r="C69" s="32"/>
      <c r="D69" s="32"/>
      <c r="E69" s="32"/>
      <c r="F69" s="32"/>
      <c r="G69" s="32">
        <f>SUM(B69:F69)</f>
        <v>100000</v>
      </c>
      <c r="H69" s="228">
        <v>200000</v>
      </c>
      <c r="I69" s="236">
        <v>100000</v>
      </c>
      <c r="J69" s="32"/>
      <c r="K69" s="32"/>
      <c r="L69" s="32"/>
      <c r="M69" s="32"/>
      <c r="N69" s="32"/>
      <c r="O69" s="32">
        <f>SUM(H69:N69)</f>
        <v>300000</v>
      </c>
      <c r="P69" s="94"/>
      <c r="Q69" s="32"/>
      <c r="R69" s="32"/>
      <c r="S69" s="32">
        <f>SUM(P69:R69)</f>
        <v>0</v>
      </c>
      <c r="T69" s="94"/>
      <c r="U69" s="32"/>
      <c r="V69" s="32"/>
      <c r="W69" s="32"/>
      <c r="X69" s="32"/>
      <c r="Y69" s="32">
        <f>SUM(T69:X69)</f>
        <v>0</v>
      </c>
      <c r="Z69" s="94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>
        <f>SUM(Z69:AL69)</f>
        <v>0</v>
      </c>
      <c r="AN69" s="94"/>
      <c r="AO69" s="32"/>
      <c r="AP69" s="32"/>
      <c r="AQ69" s="32"/>
      <c r="AR69" s="32">
        <f>SUM(AN69:AQ69)</f>
        <v>0</v>
      </c>
      <c r="AS69" s="94"/>
      <c r="AT69" s="32"/>
      <c r="AU69" s="32"/>
      <c r="AV69" s="32"/>
      <c r="AW69" s="32">
        <f>SUM(AS69:AV69)</f>
        <v>0</v>
      </c>
      <c r="AX69" s="47">
        <f>SUM(AW69,AR69,AM69,Y69,S69,O69,G69)</f>
        <v>400000</v>
      </c>
      <c r="AY69" s="31"/>
      <c r="AZ69" s="229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55">
        <f t="shared" si="76"/>
        <v>0</v>
      </c>
      <c r="CF69" s="224">
        <v>69120</v>
      </c>
      <c r="CG69" s="62"/>
      <c r="CH69" s="19">
        <f t="shared" si="106"/>
        <v>469120</v>
      </c>
    </row>
    <row r="70" spans="1:87" ht="15" customHeight="1" x14ac:dyDescent="0.15">
      <c r="A70" s="6" t="s">
        <v>56</v>
      </c>
      <c r="B70" s="31"/>
      <c r="C70" s="32"/>
      <c r="D70" s="32"/>
      <c r="E70" s="32"/>
      <c r="F70" s="32"/>
      <c r="G70" s="32">
        <f t="shared" si="63"/>
        <v>0</v>
      </c>
      <c r="H70" s="94"/>
      <c r="I70" s="32"/>
      <c r="J70" s="32"/>
      <c r="K70" s="32"/>
      <c r="L70" s="32"/>
      <c r="M70" s="32"/>
      <c r="N70" s="32"/>
      <c r="O70" s="32">
        <f t="shared" si="87"/>
        <v>0</v>
      </c>
      <c r="P70" s="94"/>
      <c r="Q70" s="32"/>
      <c r="R70" s="32"/>
      <c r="S70" s="32">
        <f t="shared" si="88"/>
        <v>0</v>
      </c>
      <c r="T70" s="94"/>
      <c r="U70" s="32"/>
      <c r="V70" s="32"/>
      <c r="W70" s="32"/>
      <c r="X70" s="32"/>
      <c r="Y70" s="32">
        <f t="shared" si="89"/>
        <v>0</v>
      </c>
      <c r="Z70" s="94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>
        <f t="shared" si="90"/>
        <v>0</v>
      </c>
      <c r="AN70" s="94"/>
      <c r="AO70" s="32"/>
      <c r="AP70" s="32"/>
      <c r="AQ70" s="32"/>
      <c r="AR70" s="32">
        <f t="shared" si="91"/>
        <v>0</v>
      </c>
      <c r="AS70" s="94"/>
      <c r="AT70" s="32"/>
      <c r="AU70" s="32"/>
      <c r="AV70" s="32"/>
      <c r="AW70" s="32">
        <f t="shared" si="92"/>
        <v>0</v>
      </c>
      <c r="AX70" s="47">
        <f t="shared" si="99"/>
        <v>0</v>
      </c>
      <c r="AY70" s="31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55">
        <f t="shared" si="76"/>
        <v>0</v>
      </c>
      <c r="CF70" s="26"/>
      <c r="CG70" s="62"/>
      <c r="CH70" s="19">
        <f t="shared" si="106"/>
        <v>0</v>
      </c>
    </row>
    <row r="71" spans="1:87" ht="15" customHeight="1" x14ac:dyDescent="0.15">
      <c r="A71" s="6" t="s">
        <v>57</v>
      </c>
      <c r="B71" s="31"/>
      <c r="C71" s="32"/>
      <c r="D71" s="32"/>
      <c r="E71" s="32"/>
      <c r="F71" s="32"/>
      <c r="G71" s="32">
        <f t="shared" si="63"/>
        <v>0</v>
      </c>
      <c r="H71" s="94"/>
      <c r="I71" s="32"/>
      <c r="J71" s="32"/>
      <c r="K71" s="32"/>
      <c r="L71" s="32"/>
      <c r="M71" s="32"/>
      <c r="N71" s="32"/>
      <c r="O71" s="32">
        <f t="shared" si="87"/>
        <v>0</v>
      </c>
      <c r="P71" s="94"/>
      <c r="Q71" s="32"/>
      <c r="R71" s="32"/>
      <c r="S71" s="32">
        <f t="shared" si="88"/>
        <v>0</v>
      </c>
      <c r="T71" s="94"/>
      <c r="U71" s="32"/>
      <c r="V71" s="32"/>
      <c r="W71" s="32"/>
      <c r="X71" s="32"/>
      <c r="Y71" s="32">
        <f t="shared" si="89"/>
        <v>0</v>
      </c>
      <c r="Z71" s="94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>
        <f t="shared" si="90"/>
        <v>0</v>
      </c>
      <c r="AN71" s="94"/>
      <c r="AO71" s="32"/>
      <c r="AP71" s="32"/>
      <c r="AQ71" s="32"/>
      <c r="AR71" s="32">
        <f t="shared" si="91"/>
        <v>0</v>
      </c>
      <c r="AS71" s="94"/>
      <c r="AT71" s="32"/>
      <c r="AU71" s="32"/>
      <c r="AV71" s="32"/>
      <c r="AW71" s="32">
        <f t="shared" si="92"/>
        <v>0</v>
      </c>
      <c r="AX71" s="47">
        <f t="shared" si="99"/>
        <v>0</v>
      </c>
      <c r="AY71" s="31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55">
        <f t="shared" si="76"/>
        <v>0</v>
      </c>
      <c r="CF71" s="26">
        <v>10000</v>
      </c>
      <c r="CG71" s="62"/>
      <c r="CH71" s="19">
        <f t="shared" si="106"/>
        <v>10000</v>
      </c>
    </row>
    <row r="72" spans="1:87" ht="15" customHeight="1" x14ac:dyDescent="0.15">
      <c r="A72" s="6" t="s">
        <v>58</v>
      </c>
      <c r="B72" s="31"/>
      <c r="C72" s="32"/>
      <c r="D72" s="32"/>
      <c r="E72" s="32"/>
      <c r="F72" s="32"/>
      <c r="G72" s="32">
        <f t="shared" si="63"/>
        <v>0</v>
      </c>
      <c r="H72" s="94"/>
      <c r="I72" s="32"/>
      <c r="J72" s="32"/>
      <c r="K72" s="32"/>
      <c r="L72" s="32"/>
      <c r="M72" s="32"/>
      <c r="N72" s="32"/>
      <c r="O72" s="32">
        <f t="shared" si="87"/>
        <v>0</v>
      </c>
      <c r="P72" s="94"/>
      <c r="Q72" s="32"/>
      <c r="R72" s="32"/>
      <c r="S72" s="32">
        <f t="shared" si="88"/>
        <v>0</v>
      </c>
      <c r="T72" s="94"/>
      <c r="U72" s="32"/>
      <c r="V72" s="32"/>
      <c r="W72" s="32"/>
      <c r="X72" s="32"/>
      <c r="Y72" s="32">
        <f t="shared" si="89"/>
        <v>0</v>
      </c>
      <c r="Z72" s="94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>
        <f t="shared" si="90"/>
        <v>0</v>
      </c>
      <c r="AN72" s="94"/>
      <c r="AO72" s="32"/>
      <c r="AP72" s="32"/>
      <c r="AQ72" s="32"/>
      <c r="AR72" s="32">
        <f t="shared" si="91"/>
        <v>0</v>
      </c>
      <c r="AS72" s="94"/>
      <c r="AT72" s="32"/>
      <c r="AU72" s="32"/>
      <c r="AV72" s="32"/>
      <c r="AW72" s="32">
        <f t="shared" si="92"/>
        <v>0</v>
      </c>
      <c r="AX72" s="47">
        <f t="shared" si="99"/>
        <v>0</v>
      </c>
      <c r="AY72" s="31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55">
        <f t="shared" si="76"/>
        <v>0</v>
      </c>
      <c r="CF72" s="26">
        <v>30000</v>
      </c>
      <c r="CG72" s="62"/>
      <c r="CH72" s="19">
        <f t="shared" si="106"/>
        <v>30000</v>
      </c>
    </row>
    <row r="73" spans="1:87" ht="15" customHeight="1" x14ac:dyDescent="0.15">
      <c r="A73" s="6" t="s">
        <v>59</v>
      </c>
      <c r="B73" s="31"/>
      <c r="C73" s="32"/>
      <c r="D73" s="32"/>
      <c r="E73" s="32"/>
      <c r="F73" s="32"/>
      <c r="G73" s="32">
        <f t="shared" si="63"/>
        <v>0</v>
      </c>
      <c r="H73" s="94"/>
      <c r="I73" s="32"/>
      <c r="J73" s="32"/>
      <c r="K73" s="32"/>
      <c r="L73" s="32"/>
      <c r="M73" s="32"/>
      <c r="N73" s="32"/>
      <c r="O73" s="32">
        <f t="shared" si="87"/>
        <v>0</v>
      </c>
      <c r="P73" s="94"/>
      <c r="Q73" s="32"/>
      <c r="R73" s="32"/>
      <c r="S73" s="32">
        <f t="shared" si="88"/>
        <v>0</v>
      </c>
      <c r="T73" s="94"/>
      <c r="U73" s="32"/>
      <c r="V73" s="32"/>
      <c r="W73" s="32"/>
      <c r="X73" s="32"/>
      <c r="Y73" s="32">
        <f t="shared" si="89"/>
        <v>0</v>
      </c>
      <c r="Z73" s="94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>
        <f t="shared" si="90"/>
        <v>0</v>
      </c>
      <c r="AN73" s="94"/>
      <c r="AO73" s="32"/>
      <c r="AP73" s="32"/>
      <c r="AQ73" s="32"/>
      <c r="AR73" s="32">
        <f t="shared" si="91"/>
        <v>0</v>
      </c>
      <c r="AS73" s="94"/>
      <c r="AT73" s="32"/>
      <c r="AU73" s="32"/>
      <c r="AV73" s="32"/>
      <c r="AW73" s="32">
        <f t="shared" si="92"/>
        <v>0</v>
      </c>
      <c r="AX73" s="47">
        <f t="shared" si="99"/>
        <v>0</v>
      </c>
      <c r="AY73" s="31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55">
        <f t="shared" si="76"/>
        <v>0</v>
      </c>
      <c r="CF73" s="26"/>
      <c r="CG73" s="62"/>
      <c r="CH73" s="19">
        <f t="shared" si="106"/>
        <v>0</v>
      </c>
    </row>
    <row r="74" spans="1:87" ht="15" customHeight="1" x14ac:dyDescent="0.15">
      <c r="A74" s="6" t="s">
        <v>60</v>
      </c>
      <c r="B74" s="31"/>
      <c r="C74" s="32"/>
      <c r="D74" s="32"/>
      <c r="E74" s="32"/>
      <c r="F74" s="32"/>
      <c r="G74" s="32">
        <f t="shared" si="63"/>
        <v>0</v>
      </c>
      <c r="H74" s="94"/>
      <c r="I74" s="32"/>
      <c r="J74" s="32"/>
      <c r="K74" s="32"/>
      <c r="L74" s="32"/>
      <c r="M74" s="32"/>
      <c r="N74" s="32"/>
      <c r="O74" s="32">
        <f t="shared" si="87"/>
        <v>0</v>
      </c>
      <c r="P74" s="94"/>
      <c r="Q74" s="32"/>
      <c r="R74" s="32"/>
      <c r="S74" s="32">
        <f t="shared" si="88"/>
        <v>0</v>
      </c>
      <c r="T74" s="94"/>
      <c r="U74" s="32"/>
      <c r="V74" s="32"/>
      <c r="W74" s="32"/>
      <c r="X74" s="32"/>
      <c r="Y74" s="32">
        <f t="shared" si="89"/>
        <v>0</v>
      </c>
      <c r="Z74" s="94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>
        <f t="shared" si="90"/>
        <v>0</v>
      </c>
      <c r="AN74" s="94"/>
      <c r="AO74" s="32"/>
      <c r="AP74" s="32"/>
      <c r="AQ74" s="32"/>
      <c r="AR74" s="32">
        <f t="shared" si="91"/>
        <v>0</v>
      </c>
      <c r="AS74" s="94"/>
      <c r="AT74" s="32"/>
      <c r="AU74" s="32"/>
      <c r="AV74" s="32"/>
      <c r="AW74" s="32">
        <f t="shared" si="92"/>
        <v>0</v>
      </c>
      <c r="AX74" s="47">
        <f t="shared" si="99"/>
        <v>0</v>
      </c>
      <c r="AY74" s="31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55">
        <f t="shared" si="76"/>
        <v>0</v>
      </c>
      <c r="CF74" s="26"/>
      <c r="CG74" s="62"/>
      <c r="CH74" s="19">
        <f t="shared" si="106"/>
        <v>0</v>
      </c>
    </row>
    <row r="75" spans="1:87" ht="15" customHeight="1" x14ac:dyDescent="0.15">
      <c r="A75" s="6" t="s">
        <v>61</v>
      </c>
      <c r="B75" s="31"/>
      <c r="C75" s="32"/>
      <c r="D75" s="32"/>
      <c r="E75" s="32"/>
      <c r="F75" s="32"/>
      <c r="G75" s="32">
        <f t="shared" si="63"/>
        <v>0</v>
      </c>
      <c r="H75" s="94"/>
      <c r="I75" s="32"/>
      <c r="J75" s="32"/>
      <c r="K75" s="32"/>
      <c r="L75" s="32"/>
      <c r="M75" s="32"/>
      <c r="N75" s="32"/>
      <c r="O75" s="32">
        <f t="shared" si="87"/>
        <v>0</v>
      </c>
      <c r="P75" s="94"/>
      <c r="Q75" s="32"/>
      <c r="R75" s="32"/>
      <c r="S75" s="32">
        <f t="shared" si="88"/>
        <v>0</v>
      </c>
      <c r="T75" s="94"/>
      <c r="U75" s="32"/>
      <c r="V75" s="32"/>
      <c r="W75" s="32"/>
      <c r="X75" s="32"/>
      <c r="Y75" s="32">
        <f t="shared" si="89"/>
        <v>0</v>
      </c>
      <c r="Z75" s="94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>
        <f t="shared" si="90"/>
        <v>0</v>
      </c>
      <c r="AN75" s="94"/>
      <c r="AO75" s="32"/>
      <c r="AP75" s="32"/>
      <c r="AQ75" s="32"/>
      <c r="AR75" s="32">
        <f t="shared" si="91"/>
        <v>0</v>
      </c>
      <c r="AS75" s="94"/>
      <c r="AT75" s="32"/>
      <c r="AU75" s="32"/>
      <c r="AV75" s="32"/>
      <c r="AW75" s="32">
        <f t="shared" si="92"/>
        <v>0</v>
      </c>
      <c r="AX75" s="47">
        <f t="shared" si="99"/>
        <v>0</v>
      </c>
      <c r="AY75" s="31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55">
        <f t="shared" si="76"/>
        <v>0</v>
      </c>
      <c r="CF75" s="26">
        <v>140000</v>
      </c>
      <c r="CG75" s="62"/>
      <c r="CH75" s="19">
        <f>SUM(AX75+CE75+CF75+CG75)</f>
        <v>140000</v>
      </c>
    </row>
    <row r="76" spans="1:87" ht="15" customHeight="1" x14ac:dyDescent="0.15">
      <c r="A76" s="6" t="s">
        <v>129</v>
      </c>
      <c r="B76" s="31"/>
      <c r="C76" s="32"/>
      <c r="D76" s="32"/>
      <c r="E76" s="32"/>
      <c r="F76" s="32"/>
      <c r="G76" s="32">
        <f t="shared" si="63"/>
        <v>0</v>
      </c>
      <c r="H76" s="94"/>
      <c r="I76" s="32"/>
      <c r="J76" s="32"/>
      <c r="K76" s="32"/>
      <c r="L76" s="32"/>
      <c r="M76" s="32"/>
      <c r="N76" s="32"/>
      <c r="O76" s="32">
        <f t="shared" si="87"/>
        <v>0</v>
      </c>
      <c r="P76" s="94"/>
      <c r="Q76" s="32"/>
      <c r="R76" s="32"/>
      <c r="S76" s="32">
        <f t="shared" si="88"/>
        <v>0</v>
      </c>
      <c r="T76" s="94"/>
      <c r="U76" s="32"/>
      <c r="V76" s="32"/>
      <c r="W76" s="32"/>
      <c r="X76" s="32"/>
      <c r="Y76" s="32">
        <f t="shared" si="89"/>
        <v>0</v>
      </c>
      <c r="Z76" s="94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>
        <f t="shared" si="90"/>
        <v>0</v>
      </c>
      <c r="AN76" s="94"/>
      <c r="AO76" s="32"/>
      <c r="AP76" s="32"/>
      <c r="AQ76" s="32"/>
      <c r="AR76" s="32">
        <f t="shared" si="91"/>
        <v>0</v>
      </c>
      <c r="AS76" s="94"/>
      <c r="AT76" s="32"/>
      <c r="AU76" s="32"/>
      <c r="AV76" s="32"/>
      <c r="AW76" s="32">
        <f t="shared" si="92"/>
        <v>0</v>
      </c>
      <c r="AX76" s="47">
        <f t="shared" si="99"/>
        <v>0</v>
      </c>
      <c r="AY76" s="31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55">
        <f t="shared" si="76"/>
        <v>0</v>
      </c>
      <c r="CF76" s="26">
        <v>120000</v>
      </c>
      <c r="CG76" s="62"/>
      <c r="CH76" s="19">
        <f t="shared" si="106"/>
        <v>120000</v>
      </c>
    </row>
    <row r="77" spans="1:87" ht="15" customHeight="1" x14ac:dyDescent="0.15">
      <c r="A77" s="6" t="s">
        <v>1</v>
      </c>
      <c r="B77" s="31"/>
      <c r="C77" s="32"/>
      <c r="D77" s="32"/>
      <c r="E77" s="32"/>
      <c r="F77" s="32"/>
      <c r="G77" s="32">
        <f t="shared" si="63"/>
        <v>0</v>
      </c>
      <c r="H77" s="94"/>
      <c r="I77" s="32"/>
      <c r="J77" s="32"/>
      <c r="K77" s="32"/>
      <c r="L77" s="32"/>
      <c r="M77" s="32"/>
      <c r="N77" s="32"/>
      <c r="O77" s="32">
        <f t="shared" si="87"/>
        <v>0</v>
      </c>
      <c r="P77" s="94"/>
      <c r="Q77" s="32"/>
      <c r="R77" s="32"/>
      <c r="S77" s="32">
        <f t="shared" si="88"/>
        <v>0</v>
      </c>
      <c r="T77" s="94"/>
      <c r="U77" s="32"/>
      <c r="V77" s="32"/>
      <c r="W77" s="32"/>
      <c r="X77" s="32"/>
      <c r="Y77" s="32">
        <f t="shared" si="89"/>
        <v>0</v>
      </c>
      <c r="Z77" s="94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>
        <f t="shared" si="90"/>
        <v>0</v>
      </c>
      <c r="AN77" s="94"/>
      <c r="AO77" s="32"/>
      <c r="AP77" s="32"/>
      <c r="AQ77" s="32"/>
      <c r="AR77" s="32">
        <f t="shared" si="91"/>
        <v>0</v>
      </c>
      <c r="AS77" s="94"/>
      <c r="AT77" s="32"/>
      <c r="AU77" s="32"/>
      <c r="AV77" s="32"/>
      <c r="AW77" s="32">
        <f t="shared" si="92"/>
        <v>0</v>
      </c>
      <c r="AX77" s="47">
        <f t="shared" si="99"/>
        <v>0</v>
      </c>
      <c r="AY77" s="31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55">
        <f t="shared" si="76"/>
        <v>0</v>
      </c>
      <c r="CF77" s="26">
        <v>358863</v>
      </c>
      <c r="CG77" s="62"/>
      <c r="CH77" s="19">
        <f t="shared" si="106"/>
        <v>358863</v>
      </c>
    </row>
    <row r="78" spans="1:87" ht="15" customHeight="1" x14ac:dyDescent="0.15">
      <c r="A78" s="6" t="s">
        <v>62</v>
      </c>
      <c r="B78" s="31"/>
      <c r="C78" s="32"/>
      <c r="D78" s="32"/>
      <c r="E78" s="32"/>
      <c r="F78" s="32"/>
      <c r="G78" s="32">
        <f t="shared" si="63"/>
        <v>0</v>
      </c>
      <c r="H78" s="94"/>
      <c r="I78" s="32"/>
      <c r="J78" s="32"/>
      <c r="K78" s="32"/>
      <c r="L78" s="32"/>
      <c r="M78" s="32"/>
      <c r="N78" s="32"/>
      <c r="O78" s="32">
        <f t="shared" si="87"/>
        <v>0</v>
      </c>
      <c r="P78" s="94"/>
      <c r="Q78" s="32"/>
      <c r="R78" s="32"/>
      <c r="S78" s="32">
        <f t="shared" si="88"/>
        <v>0</v>
      </c>
      <c r="T78" s="94"/>
      <c r="U78" s="32"/>
      <c r="V78" s="32"/>
      <c r="W78" s="32"/>
      <c r="X78" s="32"/>
      <c r="Y78" s="32">
        <f t="shared" si="89"/>
        <v>0</v>
      </c>
      <c r="Z78" s="94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>
        <f t="shared" si="90"/>
        <v>0</v>
      </c>
      <c r="AN78" s="94"/>
      <c r="AO78" s="32"/>
      <c r="AP78" s="32"/>
      <c r="AQ78" s="32"/>
      <c r="AR78" s="32">
        <f t="shared" si="91"/>
        <v>0</v>
      </c>
      <c r="AS78" s="94"/>
      <c r="AT78" s="32"/>
      <c r="AU78" s="32"/>
      <c r="AV78" s="32"/>
      <c r="AW78" s="32">
        <f t="shared" si="92"/>
        <v>0</v>
      </c>
      <c r="AX78" s="47">
        <f t="shared" si="99"/>
        <v>0</v>
      </c>
      <c r="AY78" s="31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55">
        <f t="shared" si="76"/>
        <v>0</v>
      </c>
      <c r="CF78" s="224">
        <v>20000</v>
      </c>
      <c r="CG78" s="62"/>
      <c r="CH78" s="19">
        <f t="shared" si="106"/>
        <v>20000</v>
      </c>
      <c r="CI78" s="215" t="s">
        <v>355</v>
      </c>
    </row>
    <row r="79" spans="1:87" ht="15" customHeight="1" x14ac:dyDescent="0.15">
      <c r="A79" s="219" t="s">
        <v>351</v>
      </c>
      <c r="B79" s="31"/>
      <c r="C79" s="32"/>
      <c r="D79" s="32"/>
      <c r="E79" s="32"/>
      <c r="F79" s="32"/>
      <c r="G79" s="32"/>
      <c r="H79" s="94"/>
      <c r="I79" s="32"/>
      <c r="J79" s="32"/>
      <c r="K79" s="32"/>
      <c r="L79" s="32"/>
      <c r="M79" s="32"/>
      <c r="N79" s="32"/>
      <c r="O79" s="32"/>
      <c r="P79" s="94"/>
      <c r="Q79" s="32"/>
      <c r="R79" s="32"/>
      <c r="S79" s="32"/>
      <c r="T79" s="94"/>
      <c r="U79" s="32"/>
      <c r="V79" s="32"/>
      <c r="W79" s="32"/>
      <c r="X79" s="32"/>
      <c r="Y79" s="32"/>
      <c r="Z79" s="94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94"/>
      <c r="AO79" s="32"/>
      <c r="AP79" s="32"/>
      <c r="AQ79" s="32"/>
      <c r="AR79" s="32"/>
      <c r="AS79" s="94"/>
      <c r="AT79" s="32"/>
      <c r="AU79" s="32"/>
      <c r="AV79" s="32"/>
      <c r="AW79" s="32"/>
      <c r="AX79" s="47"/>
      <c r="AY79" s="31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55"/>
      <c r="CF79" s="26">
        <v>360000</v>
      </c>
      <c r="CG79" s="62"/>
      <c r="CH79" s="19">
        <f t="shared" si="106"/>
        <v>360000</v>
      </c>
    </row>
    <row r="80" spans="1:87" ht="15" customHeight="1" x14ac:dyDescent="0.15">
      <c r="A80" s="6" t="s">
        <v>63</v>
      </c>
      <c r="B80" s="31"/>
      <c r="C80" s="32"/>
      <c r="D80" s="32"/>
      <c r="E80" s="32"/>
      <c r="F80" s="32"/>
      <c r="G80" s="32">
        <f t="shared" si="63"/>
        <v>0</v>
      </c>
      <c r="H80" s="94"/>
      <c r="I80" s="32"/>
      <c r="J80" s="32"/>
      <c r="K80" s="32"/>
      <c r="L80" s="32"/>
      <c r="M80" s="32"/>
      <c r="N80" s="32"/>
      <c r="O80" s="32">
        <f t="shared" si="87"/>
        <v>0</v>
      </c>
      <c r="P80" s="94"/>
      <c r="Q80" s="32"/>
      <c r="R80" s="32"/>
      <c r="S80" s="32">
        <f t="shared" si="88"/>
        <v>0</v>
      </c>
      <c r="T80" s="94"/>
      <c r="U80" s="32"/>
      <c r="V80" s="32"/>
      <c r="W80" s="32"/>
      <c r="X80" s="32"/>
      <c r="Y80" s="32">
        <f t="shared" si="89"/>
        <v>0</v>
      </c>
      <c r="Z80" s="94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>
        <f t="shared" si="90"/>
        <v>0</v>
      </c>
      <c r="AN80" s="94"/>
      <c r="AO80" s="32"/>
      <c r="AP80" s="32"/>
      <c r="AQ80" s="32"/>
      <c r="AR80" s="32">
        <f t="shared" si="91"/>
        <v>0</v>
      </c>
      <c r="AS80" s="94"/>
      <c r="AT80" s="32"/>
      <c r="AU80" s="32"/>
      <c r="AV80" s="32"/>
      <c r="AW80" s="32">
        <f t="shared" si="92"/>
        <v>0</v>
      </c>
      <c r="AX80" s="47">
        <f t="shared" si="99"/>
        <v>0</v>
      </c>
      <c r="AY80" s="31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55">
        <f t="shared" si="76"/>
        <v>0</v>
      </c>
      <c r="CF80" s="26">
        <v>15360</v>
      </c>
      <c r="CG80" s="62"/>
      <c r="CH80" s="19">
        <f t="shared" si="106"/>
        <v>15360</v>
      </c>
    </row>
    <row r="81" spans="1:91" ht="15" customHeight="1" x14ac:dyDescent="0.15">
      <c r="A81" s="6" t="s">
        <v>64</v>
      </c>
      <c r="B81" s="31">
        <f>SUM(B82:B83)</f>
        <v>0</v>
      </c>
      <c r="C81" s="32">
        <f>SUM(C82:C83)</f>
        <v>0</v>
      </c>
      <c r="D81" s="32">
        <f>SUM(D82:D83)</f>
        <v>0</v>
      </c>
      <c r="E81" s="32">
        <f>SUM(E82:E83)</f>
        <v>0</v>
      </c>
      <c r="F81" s="32">
        <f>SUM(F82:F83)</f>
        <v>0</v>
      </c>
      <c r="G81" s="32">
        <f t="shared" si="63"/>
        <v>0</v>
      </c>
      <c r="H81" s="94">
        <f t="shared" ref="H81:N81" si="107">SUM(H82:H83)</f>
        <v>0</v>
      </c>
      <c r="I81" s="32">
        <f t="shared" si="107"/>
        <v>0</v>
      </c>
      <c r="J81" s="32">
        <f t="shared" si="107"/>
        <v>0</v>
      </c>
      <c r="K81" s="32">
        <f>SUM(K82:K83)</f>
        <v>0</v>
      </c>
      <c r="L81" s="32">
        <f>SUM(L82:L83)</f>
        <v>0</v>
      </c>
      <c r="M81" s="32">
        <f>SUM(M82:M83)</f>
        <v>0</v>
      </c>
      <c r="N81" s="32">
        <f t="shared" si="107"/>
        <v>0</v>
      </c>
      <c r="O81" s="32">
        <f t="shared" si="87"/>
        <v>0</v>
      </c>
      <c r="P81" s="94">
        <f>SUM(P82:P83)</f>
        <v>0</v>
      </c>
      <c r="Q81" s="32">
        <f>SUM(Q82:Q83)</f>
        <v>0</v>
      </c>
      <c r="R81" s="32">
        <f>SUM(R82:R83)</f>
        <v>0</v>
      </c>
      <c r="S81" s="32">
        <f t="shared" si="88"/>
        <v>0</v>
      </c>
      <c r="T81" s="94">
        <f>SUM(T82:T83)</f>
        <v>0</v>
      </c>
      <c r="U81" s="32">
        <f>SUM(U82:U83)</f>
        <v>0</v>
      </c>
      <c r="V81" s="32">
        <f>SUM(V82:V83)</f>
        <v>0</v>
      </c>
      <c r="W81" s="32">
        <f>SUM(W82:W83)</f>
        <v>0</v>
      </c>
      <c r="X81" s="32">
        <f>SUM(X82:X83)</f>
        <v>0</v>
      </c>
      <c r="Y81" s="32">
        <f t="shared" si="89"/>
        <v>0</v>
      </c>
      <c r="Z81" s="94">
        <f t="shared" ref="Z81:AL81" si="108">SUM(Z82:Z83)</f>
        <v>0</v>
      </c>
      <c r="AA81" s="32">
        <f t="shared" si="108"/>
        <v>0</v>
      </c>
      <c r="AB81" s="32">
        <f t="shared" si="108"/>
        <v>0</v>
      </c>
      <c r="AC81" s="32">
        <f t="shared" si="108"/>
        <v>0</v>
      </c>
      <c r="AD81" s="32">
        <f t="shared" si="108"/>
        <v>0</v>
      </c>
      <c r="AE81" s="32">
        <f t="shared" si="108"/>
        <v>0</v>
      </c>
      <c r="AF81" s="32">
        <f t="shared" ref="AF81:AK81" si="109">SUM(AF82:AF83)</f>
        <v>0</v>
      </c>
      <c r="AG81" s="32">
        <f t="shared" si="109"/>
        <v>0</v>
      </c>
      <c r="AH81" s="32">
        <f t="shared" si="109"/>
        <v>0</v>
      </c>
      <c r="AI81" s="32">
        <f t="shared" si="109"/>
        <v>0</v>
      </c>
      <c r="AJ81" s="32">
        <f>SUM(AJ82:AJ83)</f>
        <v>0</v>
      </c>
      <c r="AK81" s="32">
        <f t="shared" si="109"/>
        <v>0</v>
      </c>
      <c r="AL81" s="32">
        <f t="shared" si="108"/>
        <v>0</v>
      </c>
      <c r="AM81" s="32">
        <f t="shared" si="90"/>
        <v>0</v>
      </c>
      <c r="AN81" s="94">
        <f>SUM(AN82:AN83)</f>
        <v>0</v>
      </c>
      <c r="AO81" s="32">
        <f>SUM(AO82:AO83)</f>
        <v>0</v>
      </c>
      <c r="AP81" s="32">
        <f>SUM(AP82:AP83)</f>
        <v>0</v>
      </c>
      <c r="AQ81" s="32">
        <f>SUM(AQ82:AQ83)</f>
        <v>0</v>
      </c>
      <c r="AR81" s="32">
        <f t="shared" si="91"/>
        <v>0</v>
      </c>
      <c r="AS81" s="94">
        <f>SUM(AS82:AS83)</f>
        <v>0</v>
      </c>
      <c r="AT81" s="32">
        <f>SUM(AT82:AT83)</f>
        <v>0</v>
      </c>
      <c r="AU81" s="32">
        <f>SUM(AU82:AU83)</f>
        <v>0</v>
      </c>
      <c r="AV81" s="32">
        <f>SUM(AV82:AV83)</f>
        <v>0</v>
      </c>
      <c r="AW81" s="32">
        <f t="shared" si="92"/>
        <v>0</v>
      </c>
      <c r="AX81" s="47">
        <f t="shared" si="99"/>
        <v>0</v>
      </c>
      <c r="AY81" s="31">
        <f>SUM(AY82:AY83)</f>
        <v>0</v>
      </c>
      <c r="AZ81" s="32">
        <f t="shared" ref="AZ81:CF81" si="110">SUM(AZ82:AZ83)</f>
        <v>0</v>
      </c>
      <c r="BA81" s="32">
        <f t="shared" ref="BA81" si="111">SUM(BA82:BA83)</f>
        <v>0</v>
      </c>
      <c r="BB81" s="32">
        <f>SUM(BB82:BB83)</f>
        <v>0</v>
      </c>
      <c r="BC81" s="32">
        <f>SUM(BC82:BC83)</f>
        <v>0</v>
      </c>
      <c r="BD81" s="32">
        <f t="shared" ref="BD81" si="112">SUM(BD82:BD83)</f>
        <v>0</v>
      </c>
      <c r="BE81" s="32">
        <f t="shared" si="110"/>
        <v>0</v>
      </c>
      <c r="BF81" s="32">
        <f t="shared" si="110"/>
        <v>0</v>
      </c>
      <c r="BG81" s="32">
        <f t="shared" si="110"/>
        <v>0</v>
      </c>
      <c r="BH81" s="32">
        <f t="shared" si="110"/>
        <v>0</v>
      </c>
      <c r="BI81" s="32">
        <f t="shared" si="110"/>
        <v>0</v>
      </c>
      <c r="BJ81" s="32">
        <f t="shared" si="110"/>
        <v>0</v>
      </c>
      <c r="BK81" s="32">
        <f t="shared" si="110"/>
        <v>0</v>
      </c>
      <c r="BL81" s="32">
        <f t="shared" si="110"/>
        <v>0</v>
      </c>
      <c r="BM81" s="32">
        <f t="shared" si="110"/>
        <v>0</v>
      </c>
      <c r="BN81" s="32">
        <f t="shared" si="110"/>
        <v>0</v>
      </c>
      <c r="BO81" s="32">
        <f t="shared" si="110"/>
        <v>0</v>
      </c>
      <c r="BP81" s="32">
        <f t="shared" si="110"/>
        <v>0</v>
      </c>
      <c r="BQ81" s="32">
        <f t="shared" si="110"/>
        <v>0</v>
      </c>
      <c r="BR81" s="32">
        <f t="shared" si="110"/>
        <v>0</v>
      </c>
      <c r="BS81" s="32">
        <f t="shared" si="110"/>
        <v>0</v>
      </c>
      <c r="BT81" s="32">
        <f t="shared" si="110"/>
        <v>0</v>
      </c>
      <c r="BU81" s="32">
        <f t="shared" si="110"/>
        <v>0</v>
      </c>
      <c r="BV81" s="32">
        <f t="shared" si="110"/>
        <v>0</v>
      </c>
      <c r="BW81" s="32">
        <f t="shared" si="110"/>
        <v>0</v>
      </c>
      <c r="BX81" s="32">
        <f t="shared" si="110"/>
        <v>0</v>
      </c>
      <c r="BY81" s="32">
        <f t="shared" si="110"/>
        <v>0</v>
      </c>
      <c r="BZ81" s="32">
        <f t="shared" si="110"/>
        <v>0</v>
      </c>
      <c r="CA81" s="32">
        <f t="shared" si="110"/>
        <v>0</v>
      </c>
      <c r="CB81" s="32">
        <f t="shared" si="110"/>
        <v>0</v>
      </c>
      <c r="CC81" s="32">
        <f t="shared" si="110"/>
        <v>0</v>
      </c>
      <c r="CD81" s="32">
        <f t="shared" si="110"/>
        <v>0</v>
      </c>
      <c r="CE81" s="55">
        <f t="shared" si="76"/>
        <v>0</v>
      </c>
      <c r="CF81" s="61">
        <f t="shared" si="110"/>
        <v>0</v>
      </c>
      <c r="CG81" s="62"/>
      <c r="CH81" s="19">
        <f>SUM(CH82:CH83)</f>
        <v>0</v>
      </c>
    </row>
    <row r="82" spans="1:91" ht="15" customHeight="1" x14ac:dyDescent="0.15">
      <c r="A82" s="87" t="s">
        <v>120</v>
      </c>
      <c r="B82" s="31"/>
      <c r="C82" s="32"/>
      <c r="D82" s="32"/>
      <c r="E82" s="32"/>
      <c r="F82" s="32"/>
      <c r="G82" s="32">
        <f t="shared" si="63"/>
        <v>0</v>
      </c>
      <c r="H82" s="94"/>
      <c r="I82" s="32"/>
      <c r="J82" s="32"/>
      <c r="K82" s="32"/>
      <c r="L82" s="32"/>
      <c r="M82" s="32"/>
      <c r="N82" s="32"/>
      <c r="O82" s="32">
        <f t="shared" si="87"/>
        <v>0</v>
      </c>
      <c r="P82" s="94"/>
      <c r="Q82" s="32"/>
      <c r="R82" s="32"/>
      <c r="S82" s="32">
        <f t="shared" si="88"/>
        <v>0</v>
      </c>
      <c r="T82" s="94"/>
      <c r="U82" s="32"/>
      <c r="V82" s="32"/>
      <c r="W82" s="32"/>
      <c r="X82" s="32"/>
      <c r="Y82" s="32">
        <f t="shared" si="89"/>
        <v>0</v>
      </c>
      <c r="Z82" s="94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>
        <f t="shared" si="90"/>
        <v>0</v>
      </c>
      <c r="AN82" s="94"/>
      <c r="AO82" s="32"/>
      <c r="AP82" s="32"/>
      <c r="AQ82" s="32"/>
      <c r="AR82" s="32">
        <f t="shared" si="91"/>
        <v>0</v>
      </c>
      <c r="AS82" s="94"/>
      <c r="AT82" s="32"/>
      <c r="AU82" s="32"/>
      <c r="AV82" s="32"/>
      <c r="AW82" s="32">
        <f t="shared" si="92"/>
        <v>0</v>
      </c>
      <c r="AX82" s="47">
        <f t="shared" si="99"/>
        <v>0</v>
      </c>
      <c r="AY82" s="31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55">
        <f t="shared" ref="CE82:CE103" si="113">SUM(AY82:CD82)</f>
        <v>0</v>
      </c>
      <c r="CF82" s="26"/>
      <c r="CG82" s="62"/>
      <c r="CH82" s="19">
        <f t="shared" ref="CH82:CH87" si="114">SUM(AX82+CE82+CF82+CG82)</f>
        <v>0</v>
      </c>
    </row>
    <row r="83" spans="1:91" ht="15" customHeight="1" x14ac:dyDescent="0.15">
      <c r="A83" s="87" t="s">
        <v>121</v>
      </c>
      <c r="B83" s="31"/>
      <c r="C83" s="32"/>
      <c r="D83" s="32"/>
      <c r="E83" s="32"/>
      <c r="F83" s="32"/>
      <c r="G83" s="32">
        <f t="shared" ref="G83:G103" si="115">SUM(B83:F83)</f>
        <v>0</v>
      </c>
      <c r="H83" s="94"/>
      <c r="I83" s="32"/>
      <c r="J83" s="32"/>
      <c r="K83" s="32"/>
      <c r="L83" s="32"/>
      <c r="M83" s="32"/>
      <c r="N83" s="32"/>
      <c r="O83" s="32">
        <f t="shared" si="87"/>
        <v>0</v>
      </c>
      <c r="P83" s="94"/>
      <c r="Q83" s="32"/>
      <c r="R83" s="32"/>
      <c r="S83" s="32">
        <f t="shared" si="88"/>
        <v>0</v>
      </c>
      <c r="T83" s="94"/>
      <c r="U83" s="32"/>
      <c r="V83" s="32"/>
      <c r="W83" s="32"/>
      <c r="X83" s="32"/>
      <c r="Y83" s="32">
        <f t="shared" si="89"/>
        <v>0</v>
      </c>
      <c r="Z83" s="94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>
        <f t="shared" si="90"/>
        <v>0</v>
      </c>
      <c r="AN83" s="94"/>
      <c r="AO83" s="32"/>
      <c r="AP83" s="32"/>
      <c r="AQ83" s="32"/>
      <c r="AR83" s="32">
        <f t="shared" si="91"/>
        <v>0</v>
      </c>
      <c r="AS83" s="94"/>
      <c r="AT83" s="32"/>
      <c r="AU83" s="32"/>
      <c r="AV83" s="32"/>
      <c r="AW83" s="32">
        <f t="shared" si="92"/>
        <v>0</v>
      </c>
      <c r="AX83" s="47">
        <f t="shared" si="99"/>
        <v>0</v>
      </c>
      <c r="AY83" s="31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55">
        <f t="shared" si="113"/>
        <v>0</v>
      </c>
      <c r="CF83" s="26"/>
      <c r="CG83" s="62"/>
      <c r="CH83" s="19">
        <f t="shared" si="114"/>
        <v>0</v>
      </c>
    </row>
    <row r="84" spans="1:91" ht="15" customHeight="1" x14ac:dyDescent="0.15">
      <c r="A84" s="6" t="s">
        <v>65</v>
      </c>
      <c r="B84" s="31"/>
      <c r="C84" s="32"/>
      <c r="D84" s="32"/>
      <c r="E84" s="32"/>
      <c r="F84" s="32"/>
      <c r="G84" s="32">
        <f t="shared" si="115"/>
        <v>0</v>
      </c>
      <c r="H84" s="94"/>
      <c r="I84" s="32"/>
      <c r="J84" s="32"/>
      <c r="K84" s="32"/>
      <c r="L84" s="32"/>
      <c r="M84" s="32"/>
      <c r="N84" s="32"/>
      <c r="O84" s="32">
        <f t="shared" si="87"/>
        <v>0</v>
      </c>
      <c r="P84" s="94"/>
      <c r="Q84" s="32"/>
      <c r="R84" s="32"/>
      <c r="S84" s="32">
        <f t="shared" si="88"/>
        <v>0</v>
      </c>
      <c r="T84" s="94"/>
      <c r="U84" s="32"/>
      <c r="V84" s="32"/>
      <c r="W84" s="32"/>
      <c r="X84" s="32"/>
      <c r="Y84" s="32">
        <f t="shared" si="89"/>
        <v>0</v>
      </c>
      <c r="Z84" s="94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>
        <f t="shared" si="90"/>
        <v>0</v>
      </c>
      <c r="AN84" s="94"/>
      <c r="AO84" s="32"/>
      <c r="AP84" s="32"/>
      <c r="AQ84" s="32"/>
      <c r="AR84" s="32">
        <f t="shared" si="91"/>
        <v>0</v>
      </c>
      <c r="AS84" s="94"/>
      <c r="AT84" s="32"/>
      <c r="AU84" s="32"/>
      <c r="AV84" s="32"/>
      <c r="AW84" s="32">
        <f t="shared" si="92"/>
        <v>0</v>
      </c>
      <c r="AX84" s="47">
        <f t="shared" si="99"/>
        <v>0</v>
      </c>
      <c r="AY84" s="31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55">
        <f t="shared" si="113"/>
        <v>0</v>
      </c>
      <c r="CF84" s="26">
        <v>200000</v>
      </c>
      <c r="CG84" s="62"/>
      <c r="CH84" s="19">
        <f t="shared" si="114"/>
        <v>200000</v>
      </c>
    </row>
    <row r="85" spans="1:91" ht="15" customHeight="1" x14ac:dyDescent="0.15">
      <c r="A85" s="6" t="s">
        <v>66</v>
      </c>
      <c r="B85" s="31"/>
      <c r="C85" s="32"/>
      <c r="D85" s="32"/>
      <c r="E85" s="32"/>
      <c r="F85" s="32"/>
      <c r="G85" s="32">
        <f t="shared" si="115"/>
        <v>0</v>
      </c>
      <c r="H85" s="94"/>
      <c r="I85" s="32"/>
      <c r="J85" s="32"/>
      <c r="K85" s="32"/>
      <c r="L85" s="32"/>
      <c r="M85" s="32"/>
      <c r="N85" s="32"/>
      <c r="O85" s="32">
        <f t="shared" si="87"/>
        <v>0</v>
      </c>
      <c r="P85" s="94"/>
      <c r="Q85" s="32"/>
      <c r="R85" s="32"/>
      <c r="S85" s="32">
        <f t="shared" si="88"/>
        <v>0</v>
      </c>
      <c r="T85" s="94"/>
      <c r="U85" s="32"/>
      <c r="V85" s="32"/>
      <c r="W85" s="32"/>
      <c r="X85" s="32"/>
      <c r="Y85" s="32">
        <f t="shared" si="89"/>
        <v>0</v>
      </c>
      <c r="Z85" s="94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>
        <f t="shared" si="90"/>
        <v>0</v>
      </c>
      <c r="AN85" s="94"/>
      <c r="AO85" s="32"/>
      <c r="AP85" s="32"/>
      <c r="AQ85" s="32"/>
      <c r="AR85" s="32">
        <f t="shared" si="91"/>
        <v>0</v>
      </c>
      <c r="AS85" s="94"/>
      <c r="AT85" s="32"/>
      <c r="AU85" s="32"/>
      <c r="AV85" s="32"/>
      <c r="AW85" s="32">
        <f t="shared" si="92"/>
        <v>0</v>
      </c>
      <c r="AX85" s="47">
        <f t="shared" si="99"/>
        <v>0</v>
      </c>
      <c r="AY85" s="31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55">
        <f t="shared" si="113"/>
        <v>0</v>
      </c>
      <c r="CF85" s="26">
        <v>10000</v>
      </c>
      <c r="CG85" s="62"/>
      <c r="CH85" s="19">
        <f t="shared" si="114"/>
        <v>10000</v>
      </c>
    </row>
    <row r="86" spans="1:91" ht="15" customHeight="1" x14ac:dyDescent="0.15">
      <c r="A86" s="6" t="s">
        <v>67</v>
      </c>
      <c r="B86" s="31"/>
      <c r="C86" s="32"/>
      <c r="D86" s="32"/>
      <c r="E86" s="32"/>
      <c r="F86" s="32"/>
      <c r="G86" s="32">
        <f t="shared" si="115"/>
        <v>0</v>
      </c>
      <c r="H86" s="94"/>
      <c r="I86" s="32"/>
      <c r="J86" s="32"/>
      <c r="K86" s="32"/>
      <c r="L86" s="32"/>
      <c r="M86" s="32"/>
      <c r="N86" s="32"/>
      <c r="O86" s="32">
        <f t="shared" si="87"/>
        <v>0</v>
      </c>
      <c r="P86" s="94"/>
      <c r="Q86" s="32"/>
      <c r="R86" s="32"/>
      <c r="S86" s="32">
        <f t="shared" si="88"/>
        <v>0</v>
      </c>
      <c r="T86" s="94"/>
      <c r="U86" s="32"/>
      <c r="V86" s="32"/>
      <c r="W86" s="32"/>
      <c r="X86" s="32"/>
      <c r="Y86" s="32">
        <f t="shared" si="89"/>
        <v>0</v>
      </c>
      <c r="Z86" s="94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>
        <f t="shared" si="90"/>
        <v>0</v>
      </c>
      <c r="AN86" s="94"/>
      <c r="AO86" s="32"/>
      <c r="AP86" s="32"/>
      <c r="AQ86" s="32"/>
      <c r="AR86" s="32">
        <f t="shared" si="91"/>
        <v>0</v>
      </c>
      <c r="AS86" s="94"/>
      <c r="AT86" s="32"/>
      <c r="AU86" s="32"/>
      <c r="AV86" s="32"/>
      <c r="AW86" s="32">
        <f t="shared" si="92"/>
        <v>0</v>
      </c>
      <c r="AX86" s="47">
        <f t="shared" si="99"/>
        <v>0</v>
      </c>
      <c r="AY86" s="31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55">
        <f t="shared" si="113"/>
        <v>0</v>
      </c>
      <c r="CF86" s="26">
        <v>100000</v>
      </c>
      <c r="CG86" s="62"/>
      <c r="CH86" s="19">
        <f t="shared" si="114"/>
        <v>100000</v>
      </c>
    </row>
    <row r="87" spans="1:91" ht="15" customHeight="1" x14ac:dyDescent="0.15">
      <c r="A87" s="230" t="s">
        <v>68</v>
      </c>
      <c r="B87" s="29"/>
      <c r="C87" s="30"/>
      <c r="D87" s="30"/>
      <c r="E87" s="30"/>
      <c r="F87" s="30"/>
      <c r="G87" s="30">
        <f t="shared" si="115"/>
        <v>0</v>
      </c>
      <c r="H87" s="96"/>
      <c r="I87" s="30"/>
      <c r="J87" s="30"/>
      <c r="K87" s="30"/>
      <c r="L87" s="30"/>
      <c r="M87" s="30"/>
      <c r="N87" s="30"/>
      <c r="O87" s="30">
        <f t="shared" ref="O87:O103" si="116">SUM(H87:N87)</f>
        <v>0</v>
      </c>
      <c r="P87" s="96"/>
      <c r="Q87" s="30"/>
      <c r="R87" s="30"/>
      <c r="S87" s="30">
        <f t="shared" ref="S87:S103" si="117">SUM(P87:R87)</f>
        <v>0</v>
      </c>
      <c r="T87" s="96"/>
      <c r="U87" s="30"/>
      <c r="V87" s="30"/>
      <c r="W87" s="30"/>
      <c r="X87" s="30"/>
      <c r="Y87" s="30">
        <f t="shared" ref="Y87:Y103" si="118">SUM(T87:X87)</f>
        <v>0</v>
      </c>
      <c r="Z87" s="96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>
        <f t="shared" ref="AM87:AM103" si="119">SUM(Z87:AL87)</f>
        <v>0</v>
      </c>
      <c r="AN87" s="96"/>
      <c r="AO87" s="30"/>
      <c r="AP87" s="30"/>
      <c r="AQ87" s="30"/>
      <c r="AR87" s="30">
        <f t="shared" ref="AR87:AR103" si="120">SUM(AN87:AQ87)</f>
        <v>0</v>
      </c>
      <c r="AS87" s="96"/>
      <c r="AT87" s="30"/>
      <c r="AU87" s="30"/>
      <c r="AV87" s="30"/>
      <c r="AW87" s="30">
        <f t="shared" ref="AW87:AW103" si="121">SUM(AS87:AV87)</f>
        <v>0</v>
      </c>
      <c r="AX87" s="53">
        <f t="shared" si="99"/>
        <v>0</v>
      </c>
      <c r="AY87" s="29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53">
        <f t="shared" si="113"/>
        <v>0</v>
      </c>
      <c r="CF87" s="223">
        <v>143441</v>
      </c>
      <c r="CG87" s="66"/>
      <c r="CH87" s="231">
        <f t="shared" si="114"/>
        <v>143441</v>
      </c>
    </row>
    <row r="88" spans="1:91" ht="15" customHeight="1" x14ac:dyDescent="0.15">
      <c r="A88" s="6" t="s">
        <v>69</v>
      </c>
      <c r="B88" s="33">
        <f>SUM(B89:B90)</f>
        <v>0</v>
      </c>
      <c r="C88" s="34">
        <f>SUM(C89:C90)</f>
        <v>0</v>
      </c>
      <c r="D88" s="34">
        <f>SUM(D89:D90)</f>
        <v>0</v>
      </c>
      <c r="E88" s="34">
        <f>SUM(E89:E90)</f>
        <v>0</v>
      </c>
      <c r="F88" s="34">
        <f>SUM(F89:F90)</f>
        <v>0</v>
      </c>
      <c r="G88" s="34">
        <f t="shared" si="115"/>
        <v>0</v>
      </c>
      <c r="H88" s="95">
        <f t="shared" ref="H88:N88" si="122">SUM(H89:H90)</f>
        <v>0</v>
      </c>
      <c r="I88" s="34">
        <f t="shared" si="122"/>
        <v>0</v>
      </c>
      <c r="J88" s="34">
        <f t="shared" si="122"/>
        <v>0</v>
      </c>
      <c r="K88" s="34">
        <f>SUM(K89:K90)</f>
        <v>0</v>
      </c>
      <c r="L88" s="34">
        <f>SUM(L89:L90)</f>
        <v>0</v>
      </c>
      <c r="M88" s="34">
        <f>SUM(M89:M90)</f>
        <v>0</v>
      </c>
      <c r="N88" s="34">
        <f t="shared" si="122"/>
        <v>0</v>
      </c>
      <c r="O88" s="34">
        <f t="shared" si="116"/>
        <v>0</v>
      </c>
      <c r="P88" s="95">
        <f>SUM(P89:P90)</f>
        <v>0</v>
      </c>
      <c r="Q88" s="34">
        <f>SUM(Q89:Q90)</f>
        <v>0</v>
      </c>
      <c r="R88" s="34">
        <f>SUM(R89:R90)</f>
        <v>0</v>
      </c>
      <c r="S88" s="34">
        <f t="shared" si="117"/>
        <v>0</v>
      </c>
      <c r="T88" s="95">
        <f>SUM(T89:T90)</f>
        <v>0</v>
      </c>
      <c r="U88" s="34">
        <f>SUM(U89:U90)</f>
        <v>0</v>
      </c>
      <c r="V88" s="34">
        <f>SUM(V89:V90)</f>
        <v>0</v>
      </c>
      <c r="W88" s="34">
        <f>SUM(W89:W90)</f>
        <v>0</v>
      </c>
      <c r="X88" s="34">
        <f>SUM(X89:X90)</f>
        <v>0</v>
      </c>
      <c r="Y88" s="34">
        <f t="shared" si="118"/>
        <v>0</v>
      </c>
      <c r="Z88" s="95">
        <f t="shared" ref="Z88:AL88" si="123">SUM(Z89:Z90)</f>
        <v>0</v>
      </c>
      <c r="AA88" s="34">
        <f t="shared" si="123"/>
        <v>0</v>
      </c>
      <c r="AB88" s="34">
        <f t="shared" si="123"/>
        <v>0</v>
      </c>
      <c r="AC88" s="34">
        <f t="shared" si="123"/>
        <v>0</v>
      </c>
      <c r="AD88" s="34">
        <f t="shared" si="123"/>
        <v>0</v>
      </c>
      <c r="AE88" s="34">
        <f t="shared" si="123"/>
        <v>0</v>
      </c>
      <c r="AF88" s="34">
        <f t="shared" ref="AF88:AK88" si="124">SUM(AF89:AF90)</f>
        <v>0</v>
      </c>
      <c r="AG88" s="34">
        <f t="shared" si="124"/>
        <v>0</v>
      </c>
      <c r="AH88" s="34">
        <f t="shared" si="124"/>
        <v>0</v>
      </c>
      <c r="AI88" s="34">
        <f t="shared" si="124"/>
        <v>0</v>
      </c>
      <c r="AJ88" s="34">
        <f>SUM(AJ89:AJ90)</f>
        <v>0</v>
      </c>
      <c r="AK88" s="34">
        <f t="shared" si="124"/>
        <v>0</v>
      </c>
      <c r="AL88" s="34">
        <f t="shared" si="123"/>
        <v>0</v>
      </c>
      <c r="AM88" s="34">
        <f t="shared" si="119"/>
        <v>0</v>
      </c>
      <c r="AN88" s="95">
        <f>SUM(AN89:AN90)</f>
        <v>0</v>
      </c>
      <c r="AO88" s="34">
        <f>SUM(AO89:AO90)</f>
        <v>0</v>
      </c>
      <c r="AP88" s="34">
        <f>SUM(AP89:AP90)</f>
        <v>0</v>
      </c>
      <c r="AQ88" s="34">
        <f>SUM(AQ89:AQ90)</f>
        <v>0</v>
      </c>
      <c r="AR88" s="34">
        <f t="shared" si="120"/>
        <v>0</v>
      </c>
      <c r="AS88" s="95">
        <f>SUM(AS89:AS90)</f>
        <v>0</v>
      </c>
      <c r="AT88" s="34">
        <f>SUM(AT89:AT90)</f>
        <v>0</v>
      </c>
      <c r="AU88" s="34">
        <f>SUM(AU89:AU90)</f>
        <v>0</v>
      </c>
      <c r="AV88" s="34">
        <f>SUM(AV89:AV90)</f>
        <v>0</v>
      </c>
      <c r="AW88" s="34">
        <f t="shared" si="121"/>
        <v>0</v>
      </c>
      <c r="AX88" s="48">
        <f t="shared" si="99"/>
        <v>0</v>
      </c>
      <c r="AY88" s="33">
        <f>SUM(AY89:AY90)</f>
        <v>0</v>
      </c>
      <c r="AZ88" s="34">
        <f t="shared" ref="AZ88:CG88" si="125">SUM(AZ89:AZ90)</f>
        <v>0</v>
      </c>
      <c r="BA88" s="34">
        <f t="shared" ref="BA88" si="126">SUM(BA89:BA90)</f>
        <v>0</v>
      </c>
      <c r="BB88" s="34">
        <f>SUM(BB89:BB90)</f>
        <v>0</v>
      </c>
      <c r="BC88" s="34">
        <f>SUM(BC89:BC90)</f>
        <v>0</v>
      </c>
      <c r="BD88" s="34">
        <f t="shared" ref="BD88" si="127">SUM(BD89:BD90)</f>
        <v>0</v>
      </c>
      <c r="BE88" s="34">
        <f t="shared" si="125"/>
        <v>0</v>
      </c>
      <c r="BF88" s="34">
        <f t="shared" si="125"/>
        <v>0</v>
      </c>
      <c r="BG88" s="34">
        <f t="shared" si="125"/>
        <v>0</v>
      </c>
      <c r="BH88" s="34">
        <f t="shared" si="125"/>
        <v>0</v>
      </c>
      <c r="BI88" s="34">
        <f t="shared" si="125"/>
        <v>0</v>
      </c>
      <c r="BJ88" s="34">
        <f t="shared" si="125"/>
        <v>0</v>
      </c>
      <c r="BK88" s="34">
        <f t="shared" si="125"/>
        <v>0</v>
      </c>
      <c r="BL88" s="34">
        <f t="shared" si="125"/>
        <v>0</v>
      </c>
      <c r="BM88" s="34">
        <f t="shared" si="125"/>
        <v>0</v>
      </c>
      <c r="BN88" s="34">
        <f t="shared" si="125"/>
        <v>0</v>
      </c>
      <c r="BO88" s="34">
        <f t="shared" si="125"/>
        <v>0</v>
      </c>
      <c r="BP88" s="34">
        <f t="shared" si="125"/>
        <v>0</v>
      </c>
      <c r="BQ88" s="34">
        <f t="shared" si="125"/>
        <v>0</v>
      </c>
      <c r="BR88" s="34">
        <f t="shared" si="125"/>
        <v>0</v>
      </c>
      <c r="BS88" s="34">
        <f t="shared" si="125"/>
        <v>0</v>
      </c>
      <c r="BT88" s="34">
        <f t="shared" si="125"/>
        <v>0</v>
      </c>
      <c r="BU88" s="34">
        <f t="shared" si="125"/>
        <v>0</v>
      </c>
      <c r="BV88" s="34">
        <f t="shared" si="125"/>
        <v>0</v>
      </c>
      <c r="BW88" s="34">
        <f t="shared" si="125"/>
        <v>0</v>
      </c>
      <c r="BX88" s="34">
        <f t="shared" si="125"/>
        <v>0</v>
      </c>
      <c r="BY88" s="34">
        <f t="shared" si="125"/>
        <v>0</v>
      </c>
      <c r="BZ88" s="34">
        <f t="shared" si="125"/>
        <v>0</v>
      </c>
      <c r="CA88" s="34">
        <f t="shared" si="125"/>
        <v>0</v>
      </c>
      <c r="CB88" s="34">
        <f t="shared" si="125"/>
        <v>0</v>
      </c>
      <c r="CC88" s="34">
        <f t="shared" si="125"/>
        <v>0</v>
      </c>
      <c r="CD88" s="34">
        <f t="shared" si="125"/>
        <v>0</v>
      </c>
      <c r="CE88" s="54">
        <f t="shared" si="113"/>
        <v>0</v>
      </c>
      <c r="CF88" s="63">
        <f t="shared" si="125"/>
        <v>871136</v>
      </c>
      <c r="CG88" s="64">
        <f t="shared" si="125"/>
        <v>0</v>
      </c>
      <c r="CH88" s="16">
        <f>SUM(CH89:CH90)</f>
        <v>871136</v>
      </c>
      <c r="CJ88" s="190"/>
      <c r="CK88" s="197" t="s">
        <v>301</v>
      </c>
      <c r="CL88" s="190" t="s">
        <v>302</v>
      </c>
      <c r="CM88" s="190" t="s">
        <v>311</v>
      </c>
    </row>
    <row r="89" spans="1:91" ht="15" customHeight="1" x14ac:dyDescent="0.15">
      <c r="A89" s="6" t="s">
        <v>70</v>
      </c>
      <c r="B89" s="31"/>
      <c r="C89" s="32"/>
      <c r="D89" s="32"/>
      <c r="E89" s="32"/>
      <c r="F89" s="32"/>
      <c r="G89" s="32">
        <f t="shared" si="115"/>
        <v>0</v>
      </c>
      <c r="H89" s="94"/>
      <c r="I89" s="32"/>
      <c r="J89" s="32"/>
      <c r="K89" s="32"/>
      <c r="L89" s="32"/>
      <c r="M89" s="32"/>
      <c r="N89" s="32"/>
      <c r="O89" s="32">
        <f t="shared" si="116"/>
        <v>0</v>
      </c>
      <c r="P89" s="94"/>
      <c r="Q89" s="32"/>
      <c r="R89" s="32"/>
      <c r="S89" s="32">
        <f t="shared" si="117"/>
        <v>0</v>
      </c>
      <c r="T89" s="94"/>
      <c r="U89" s="32"/>
      <c r="V89" s="32"/>
      <c r="W89" s="32"/>
      <c r="X89" s="32"/>
      <c r="Y89" s="32">
        <f t="shared" si="118"/>
        <v>0</v>
      </c>
      <c r="Z89" s="94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>
        <f t="shared" si="119"/>
        <v>0</v>
      </c>
      <c r="AN89" s="94"/>
      <c r="AO89" s="32"/>
      <c r="AP89" s="32"/>
      <c r="AQ89" s="32"/>
      <c r="AR89" s="32">
        <f t="shared" si="120"/>
        <v>0</v>
      </c>
      <c r="AS89" s="94"/>
      <c r="AT89" s="32"/>
      <c r="AU89" s="32"/>
      <c r="AV89" s="32"/>
      <c r="AW89" s="32">
        <f t="shared" si="121"/>
        <v>0</v>
      </c>
      <c r="AX89" s="47">
        <f t="shared" si="99"/>
        <v>0</v>
      </c>
      <c r="AY89" s="31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55">
        <f t="shared" si="113"/>
        <v>0</v>
      </c>
      <c r="CF89" s="26">
        <f>+CM101</f>
        <v>871136</v>
      </c>
      <c r="CG89" s="62"/>
      <c r="CH89" s="19">
        <f>SUM(AX89+CE89+CF89+CG89)</f>
        <v>871136</v>
      </c>
      <c r="CJ89" s="192" t="s">
        <v>296</v>
      </c>
      <c r="CK89" s="197">
        <f>+CK15</f>
        <v>36</v>
      </c>
      <c r="CL89" s="188">
        <v>1651</v>
      </c>
      <c r="CM89" s="193">
        <f>+CL89*CK89</f>
        <v>59436</v>
      </c>
    </row>
    <row r="90" spans="1:91" ht="15" customHeight="1" x14ac:dyDescent="0.15">
      <c r="A90" s="6" t="s">
        <v>2</v>
      </c>
      <c r="B90" s="29"/>
      <c r="C90" s="30"/>
      <c r="D90" s="30"/>
      <c r="E90" s="30"/>
      <c r="F90" s="30"/>
      <c r="G90" s="30">
        <f t="shared" si="115"/>
        <v>0</v>
      </c>
      <c r="H90" s="96"/>
      <c r="I90" s="30"/>
      <c r="J90" s="30"/>
      <c r="K90" s="30"/>
      <c r="L90" s="30"/>
      <c r="M90" s="30"/>
      <c r="N90" s="30"/>
      <c r="O90" s="30">
        <f t="shared" si="116"/>
        <v>0</v>
      </c>
      <c r="P90" s="96"/>
      <c r="Q90" s="30"/>
      <c r="R90" s="30"/>
      <c r="S90" s="30">
        <f t="shared" si="117"/>
        <v>0</v>
      </c>
      <c r="T90" s="96"/>
      <c r="U90" s="30"/>
      <c r="V90" s="30"/>
      <c r="W90" s="30"/>
      <c r="X90" s="30"/>
      <c r="Y90" s="30">
        <f t="shared" si="118"/>
        <v>0</v>
      </c>
      <c r="Z90" s="96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>
        <f t="shared" si="119"/>
        <v>0</v>
      </c>
      <c r="AN90" s="96"/>
      <c r="AO90" s="30"/>
      <c r="AP90" s="30"/>
      <c r="AQ90" s="30"/>
      <c r="AR90" s="30">
        <f t="shared" si="120"/>
        <v>0</v>
      </c>
      <c r="AS90" s="96"/>
      <c r="AT90" s="30"/>
      <c r="AU90" s="30"/>
      <c r="AV90" s="30"/>
      <c r="AW90" s="30">
        <f t="shared" si="121"/>
        <v>0</v>
      </c>
      <c r="AX90" s="53">
        <f t="shared" si="99"/>
        <v>0</v>
      </c>
      <c r="AY90" s="29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53">
        <f t="shared" si="113"/>
        <v>0</v>
      </c>
      <c r="CF90" s="25"/>
      <c r="CG90" s="66"/>
      <c r="CH90" s="17">
        <f>SUM(AX90+CE90+CF90+CG90)</f>
        <v>0</v>
      </c>
      <c r="CJ90" s="192" t="s">
        <v>297</v>
      </c>
      <c r="CK90" s="197">
        <f>+CK15</f>
        <v>36</v>
      </c>
      <c r="CL90" s="188">
        <v>1825</v>
      </c>
      <c r="CM90" s="193">
        <f>+CL90*CK90</f>
        <v>65700</v>
      </c>
    </row>
    <row r="91" spans="1:91" ht="15" customHeight="1" x14ac:dyDescent="0.15">
      <c r="A91" s="6" t="s">
        <v>71</v>
      </c>
      <c r="B91" s="88">
        <f>SUM(B92,B97,B98)</f>
        <v>0</v>
      </c>
      <c r="C91" s="89">
        <f>SUM(C92,C97,C98)</f>
        <v>0</v>
      </c>
      <c r="D91" s="89">
        <f>SUM(D92,D97,D98)</f>
        <v>0</v>
      </c>
      <c r="E91" s="89">
        <f>SUM(E92,E97,E98)</f>
        <v>0</v>
      </c>
      <c r="F91" s="89">
        <f>SUM(F92,F97,F98)</f>
        <v>0</v>
      </c>
      <c r="G91" s="89">
        <f t="shared" si="115"/>
        <v>0</v>
      </c>
      <c r="H91" s="97">
        <f t="shared" ref="H91:N91" si="128">SUM(H92,H97,H98)</f>
        <v>0</v>
      </c>
      <c r="I91" s="89">
        <f t="shared" si="128"/>
        <v>0</v>
      </c>
      <c r="J91" s="89">
        <f t="shared" si="128"/>
        <v>0</v>
      </c>
      <c r="K91" s="89">
        <f>SUM(K92,K97,K98)</f>
        <v>0</v>
      </c>
      <c r="L91" s="89">
        <f>SUM(L92,L97,L98)</f>
        <v>0</v>
      </c>
      <c r="M91" s="89">
        <f>SUM(M92,M97,M98)</f>
        <v>0</v>
      </c>
      <c r="N91" s="89">
        <f t="shared" si="128"/>
        <v>0</v>
      </c>
      <c r="O91" s="89">
        <f t="shared" si="116"/>
        <v>0</v>
      </c>
      <c r="P91" s="97">
        <f>SUM(P92,P97,P98)</f>
        <v>0</v>
      </c>
      <c r="Q91" s="89">
        <f>SUM(Q92,Q97,Q98)</f>
        <v>0</v>
      </c>
      <c r="R91" s="89">
        <f>SUM(R92,R97,R98)</f>
        <v>0</v>
      </c>
      <c r="S91" s="89">
        <f t="shared" si="117"/>
        <v>0</v>
      </c>
      <c r="T91" s="97">
        <f>SUM(T92,T97,T98)</f>
        <v>0</v>
      </c>
      <c r="U91" s="89">
        <f>SUM(U92,U97,U98)</f>
        <v>0</v>
      </c>
      <c r="V91" s="89">
        <f>SUM(V92,V97,V98)</f>
        <v>0</v>
      </c>
      <c r="W91" s="89">
        <f>SUM(W92,W97,W98)</f>
        <v>0</v>
      </c>
      <c r="X91" s="89">
        <f>SUM(X92,X97,X98)</f>
        <v>0</v>
      </c>
      <c r="Y91" s="89">
        <f t="shared" si="118"/>
        <v>0</v>
      </c>
      <c r="Z91" s="97">
        <f t="shared" ref="Z91:AL91" si="129">SUM(Z92,Z97,Z98)</f>
        <v>0</v>
      </c>
      <c r="AA91" s="89">
        <f t="shared" si="129"/>
        <v>0</v>
      </c>
      <c r="AB91" s="89">
        <f t="shared" si="129"/>
        <v>0</v>
      </c>
      <c r="AC91" s="89">
        <f t="shared" si="129"/>
        <v>0</v>
      </c>
      <c r="AD91" s="89">
        <f t="shared" si="129"/>
        <v>0</v>
      </c>
      <c r="AE91" s="89">
        <f t="shared" si="129"/>
        <v>0</v>
      </c>
      <c r="AF91" s="89">
        <f t="shared" ref="AF91:AK91" si="130">SUM(AF92,AF97,AF98)</f>
        <v>0</v>
      </c>
      <c r="AG91" s="89">
        <f t="shared" si="130"/>
        <v>0</v>
      </c>
      <c r="AH91" s="89">
        <f t="shared" si="130"/>
        <v>0</v>
      </c>
      <c r="AI91" s="89">
        <f t="shared" si="130"/>
        <v>0</v>
      </c>
      <c r="AJ91" s="89">
        <f>SUM(AJ92,AJ97,AJ98)</f>
        <v>0</v>
      </c>
      <c r="AK91" s="89">
        <f t="shared" si="130"/>
        <v>0</v>
      </c>
      <c r="AL91" s="89">
        <f t="shared" si="129"/>
        <v>0</v>
      </c>
      <c r="AM91" s="89">
        <f t="shared" si="119"/>
        <v>0</v>
      </c>
      <c r="AN91" s="97">
        <f>SUM(AN92,AN97,AN98)</f>
        <v>0</v>
      </c>
      <c r="AO91" s="89">
        <f>SUM(AO92,AO97,AO98)</f>
        <v>0</v>
      </c>
      <c r="AP91" s="89">
        <f>SUM(AP92,AP97,AP98)</f>
        <v>0</v>
      </c>
      <c r="AQ91" s="89">
        <f>SUM(AQ92,AQ97,AQ98)</f>
        <v>0</v>
      </c>
      <c r="AR91" s="89">
        <f t="shared" si="120"/>
        <v>0</v>
      </c>
      <c r="AS91" s="97">
        <f>SUM(AS92,AS97,AS98)</f>
        <v>0</v>
      </c>
      <c r="AT91" s="89">
        <f>SUM(AT92,AT97,AT98)</f>
        <v>0</v>
      </c>
      <c r="AU91" s="89">
        <f>SUM(AU92,AU97,AU98)</f>
        <v>0</v>
      </c>
      <c r="AV91" s="89">
        <f>SUM(AV92,AV97,AV98)</f>
        <v>0</v>
      </c>
      <c r="AW91" s="89">
        <f t="shared" si="121"/>
        <v>0</v>
      </c>
      <c r="AX91" s="48">
        <f t="shared" si="99"/>
        <v>0</v>
      </c>
      <c r="AY91" s="88">
        <f>SUM(AY92,AY97,AY98)</f>
        <v>0</v>
      </c>
      <c r="AZ91" s="89">
        <f t="shared" ref="AZ91:CF91" si="131">SUM(AZ92,AZ97,AZ98)</f>
        <v>0</v>
      </c>
      <c r="BA91" s="89">
        <f t="shared" ref="BA91" si="132">SUM(BA92,BA97,BA98)</f>
        <v>0</v>
      </c>
      <c r="BB91" s="89">
        <f>SUM(BB92,BB97,BB98)</f>
        <v>0</v>
      </c>
      <c r="BC91" s="89">
        <f>SUM(BC92,BC97,BC98)</f>
        <v>0</v>
      </c>
      <c r="BD91" s="89">
        <f t="shared" ref="BD91" si="133">SUM(BD92,BD97,BD98)</f>
        <v>0</v>
      </c>
      <c r="BE91" s="89">
        <f t="shared" si="131"/>
        <v>0</v>
      </c>
      <c r="BF91" s="89">
        <f t="shared" si="131"/>
        <v>0</v>
      </c>
      <c r="BG91" s="89">
        <f t="shared" si="131"/>
        <v>0</v>
      </c>
      <c r="BH91" s="89">
        <f t="shared" si="131"/>
        <v>0</v>
      </c>
      <c r="BI91" s="89">
        <f t="shared" si="131"/>
        <v>0</v>
      </c>
      <c r="BJ91" s="89">
        <f t="shared" si="131"/>
        <v>0</v>
      </c>
      <c r="BK91" s="89">
        <f t="shared" si="131"/>
        <v>0</v>
      </c>
      <c r="BL91" s="89">
        <f t="shared" si="131"/>
        <v>0</v>
      </c>
      <c r="BM91" s="89">
        <f t="shared" si="131"/>
        <v>0</v>
      </c>
      <c r="BN91" s="89">
        <f t="shared" si="131"/>
        <v>0</v>
      </c>
      <c r="BO91" s="89">
        <f t="shared" si="131"/>
        <v>0</v>
      </c>
      <c r="BP91" s="89">
        <f t="shared" si="131"/>
        <v>0</v>
      </c>
      <c r="BQ91" s="89">
        <f t="shared" si="131"/>
        <v>0</v>
      </c>
      <c r="BR91" s="89">
        <f t="shared" si="131"/>
        <v>0</v>
      </c>
      <c r="BS91" s="89">
        <f t="shared" si="131"/>
        <v>0</v>
      </c>
      <c r="BT91" s="89">
        <f t="shared" si="131"/>
        <v>0</v>
      </c>
      <c r="BU91" s="89">
        <f t="shared" si="131"/>
        <v>0</v>
      </c>
      <c r="BV91" s="89">
        <f t="shared" si="131"/>
        <v>0</v>
      </c>
      <c r="BW91" s="89">
        <f t="shared" si="131"/>
        <v>0</v>
      </c>
      <c r="BX91" s="89">
        <f t="shared" si="131"/>
        <v>0</v>
      </c>
      <c r="BY91" s="89">
        <f t="shared" si="131"/>
        <v>0</v>
      </c>
      <c r="BZ91" s="89">
        <f t="shared" si="131"/>
        <v>0</v>
      </c>
      <c r="CA91" s="89">
        <f t="shared" si="131"/>
        <v>0</v>
      </c>
      <c r="CB91" s="89">
        <f t="shared" si="131"/>
        <v>0</v>
      </c>
      <c r="CC91" s="89">
        <f t="shared" si="131"/>
        <v>0</v>
      </c>
      <c r="CD91" s="89">
        <f t="shared" si="131"/>
        <v>0</v>
      </c>
      <c r="CE91" s="54">
        <f t="shared" si="113"/>
        <v>0</v>
      </c>
      <c r="CF91" s="63">
        <f t="shared" si="131"/>
        <v>0</v>
      </c>
      <c r="CG91" s="64">
        <f>SUM(CG92:CG98)</f>
        <v>0</v>
      </c>
      <c r="CH91" s="16">
        <f>SUM(CH92,CH97,CH98)</f>
        <v>0</v>
      </c>
      <c r="CJ91" s="192" t="s">
        <v>298</v>
      </c>
      <c r="CK91" s="197">
        <v>1</v>
      </c>
      <c r="CL91" s="188">
        <v>30000</v>
      </c>
      <c r="CM91" s="193">
        <f>+CL91*CK91</f>
        <v>30000</v>
      </c>
    </row>
    <row r="92" spans="1:91" ht="15" customHeight="1" x14ac:dyDescent="0.15">
      <c r="A92" s="6" t="s">
        <v>72</v>
      </c>
      <c r="B92" s="31">
        <f>SUM(B93:B96)</f>
        <v>0</v>
      </c>
      <c r="C92" s="32">
        <f>SUM(C93:C96)</f>
        <v>0</v>
      </c>
      <c r="D92" s="32">
        <f>SUM(D93:D96)</f>
        <v>0</v>
      </c>
      <c r="E92" s="32">
        <f>SUM(E93:E96)</f>
        <v>0</v>
      </c>
      <c r="F92" s="32">
        <f>SUM(F93:F96)</f>
        <v>0</v>
      </c>
      <c r="G92" s="32">
        <f t="shared" si="115"/>
        <v>0</v>
      </c>
      <c r="H92" s="94">
        <f t="shared" ref="H92:N92" si="134">SUM(H93:H96)</f>
        <v>0</v>
      </c>
      <c r="I92" s="32">
        <f t="shared" si="134"/>
        <v>0</v>
      </c>
      <c r="J92" s="32">
        <f t="shared" si="134"/>
        <v>0</v>
      </c>
      <c r="K92" s="32">
        <f>SUM(K93:K96)</f>
        <v>0</v>
      </c>
      <c r="L92" s="32">
        <f>SUM(L93:L96)</f>
        <v>0</v>
      </c>
      <c r="M92" s="32">
        <f>SUM(M93:M96)</f>
        <v>0</v>
      </c>
      <c r="N92" s="32">
        <f t="shared" si="134"/>
        <v>0</v>
      </c>
      <c r="O92" s="32">
        <f t="shared" si="116"/>
        <v>0</v>
      </c>
      <c r="P92" s="94">
        <f>SUM(P93:P96)</f>
        <v>0</v>
      </c>
      <c r="Q92" s="32">
        <f>SUM(Q93:Q96)</f>
        <v>0</v>
      </c>
      <c r="R92" s="32">
        <f>SUM(R93:R96)</f>
        <v>0</v>
      </c>
      <c r="S92" s="32">
        <f t="shared" si="117"/>
        <v>0</v>
      </c>
      <c r="T92" s="94">
        <f>SUM(T93:T96)</f>
        <v>0</v>
      </c>
      <c r="U92" s="32">
        <f>SUM(U93:U96)</f>
        <v>0</v>
      </c>
      <c r="V92" s="32">
        <f>SUM(V93:V96)</f>
        <v>0</v>
      </c>
      <c r="W92" s="32">
        <f>SUM(W93:W96)</f>
        <v>0</v>
      </c>
      <c r="X92" s="32">
        <f>SUM(X93:X96)</f>
        <v>0</v>
      </c>
      <c r="Y92" s="32">
        <f t="shared" si="118"/>
        <v>0</v>
      </c>
      <c r="Z92" s="94">
        <f t="shared" ref="Z92:AL92" si="135">SUM(Z93:Z96)</f>
        <v>0</v>
      </c>
      <c r="AA92" s="32">
        <f t="shared" si="135"/>
        <v>0</v>
      </c>
      <c r="AB92" s="32">
        <f t="shared" si="135"/>
        <v>0</v>
      </c>
      <c r="AC92" s="32">
        <f t="shared" si="135"/>
        <v>0</v>
      </c>
      <c r="AD92" s="32">
        <f t="shared" si="135"/>
        <v>0</v>
      </c>
      <c r="AE92" s="32">
        <f t="shared" si="135"/>
        <v>0</v>
      </c>
      <c r="AF92" s="32">
        <f t="shared" ref="AF92:AK92" si="136">SUM(AF93:AF96)</f>
        <v>0</v>
      </c>
      <c r="AG92" s="32">
        <f t="shared" si="136"/>
        <v>0</v>
      </c>
      <c r="AH92" s="32">
        <f t="shared" si="136"/>
        <v>0</v>
      </c>
      <c r="AI92" s="32">
        <f t="shared" si="136"/>
        <v>0</v>
      </c>
      <c r="AJ92" s="32">
        <f>SUM(AJ93:AJ96)</f>
        <v>0</v>
      </c>
      <c r="AK92" s="32">
        <f t="shared" si="136"/>
        <v>0</v>
      </c>
      <c r="AL92" s="32">
        <f t="shared" si="135"/>
        <v>0</v>
      </c>
      <c r="AM92" s="32">
        <f t="shared" si="119"/>
        <v>0</v>
      </c>
      <c r="AN92" s="94">
        <f>SUM(AN93:AN96)</f>
        <v>0</v>
      </c>
      <c r="AO92" s="32">
        <f>SUM(AO93:AO96)</f>
        <v>0</v>
      </c>
      <c r="AP92" s="32">
        <f>SUM(AP93:AP96)</f>
        <v>0</v>
      </c>
      <c r="AQ92" s="32">
        <f>SUM(AQ93:AQ96)</f>
        <v>0</v>
      </c>
      <c r="AR92" s="32">
        <f t="shared" si="120"/>
        <v>0</v>
      </c>
      <c r="AS92" s="94">
        <f>SUM(AS93:AS96)</f>
        <v>0</v>
      </c>
      <c r="AT92" s="32">
        <f>SUM(AT93:AT96)</f>
        <v>0</v>
      </c>
      <c r="AU92" s="32">
        <f>SUM(AU93:AU96)</f>
        <v>0</v>
      </c>
      <c r="AV92" s="32">
        <f>SUM(AV93:AV96)</f>
        <v>0</v>
      </c>
      <c r="AW92" s="32">
        <f t="shared" si="121"/>
        <v>0</v>
      </c>
      <c r="AX92" s="47">
        <f t="shared" si="99"/>
        <v>0</v>
      </c>
      <c r="AY92" s="31">
        <f>SUM(AY93:AY96)</f>
        <v>0</v>
      </c>
      <c r="AZ92" s="32">
        <f t="shared" ref="AZ92:CF92" si="137">SUM(AZ93:AZ96)</f>
        <v>0</v>
      </c>
      <c r="BA92" s="32">
        <f t="shared" ref="BA92" si="138">SUM(BA93:BA96)</f>
        <v>0</v>
      </c>
      <c r="BB92" s="32">
        <f>SUM(BB93:BB96)</f>
        <v>0</v>
      </c>
      <c r="BC92" s="32">
        <f>SUM(BC93:BC96)</f>
        <v>0</v>
      </c>
      <c r="BD92" s="32">
        <f t="shared" ref="BD92" si="139">SUM(BD93:BD96)</f>
        <v>0</v>
      </c>
      <c r="BE92" s="32">
        <f t="shared" si="137"/>
        <v>0</v>
      </c>
      <c r="BF92" s="32">
        <f t="shared" si="137"/>
        <v>0</v>
      </c>
      <c r="BG92" s="32">
        <f t="shared" si="137"/>
        <v>0</v>
      </c>
      <c r="BH92" s="32">
        <f t="shared" si="137"/>
        <v>0</v>
      </c>
      <c r="BI92" s="32">
        <f t="shared" si="137"/>
        <v>0</v>
      </c>
      <c r="BJ92" s="32">
        <f t="shared" si="137"/>
        <v>0</v>
      </c>
      <c r="BK92" s="32">
        <f t="shared" si="137"/>
        <v>0</v>
      </c>
      <c r="BL92" s="32">
        <f t="shared" si="137"/>
        <v>0</v>
      </c>
      <c r="BM92" s="32">
        <f t="shared" si="137"/>
        <v>0</v>
      </c>
      <c r="BN92" s="32">
        <f t="shared" si="137"/>
        <v>0</v>
      </c>
      <c r="BO92" s="32">
        <f t="shared" si="137"/>
        <v>0</v>
      </c>
      <c r="BP92" s="32">
        <f t="shared" si="137"/>
        <v>0</v>
      </c>
      <c r="BQ92" s="32">
        <f t="shared" si="137"/>
        <v>0</v>
      </c>
      <c r="BR92" s="32">
        <f t="shared" si="137"/>
        <v>0</v>
      </c>
      <c r="BS92" s="32">
        <f t="shared" si="137"/>
        <v>0</v>
      </c>
      <c r="BT92" s="32">
        <f t="shared" si="137"/>
        <v>0</v>
      </c>
      <c r="BU92" s="32">
        <f t="shared" si="137"/>
        <v>0</v>
      </c>
      <c r="BV92" s="32">
        <f t="shared" si="137"/>
        <v>0</v>
      </c>
      <c r="BW92" s="32">
        <f t="shared" si="137"/>
        <v>0</v>
      </c>
      <c r="BX92" s="32">
        <f t="shared" si="137"/>
        <v>0</v>
      </c>
      <c r="BY92" s="32">
        <f t="shared" si="137"/>
        <v>0</v>
      </c>
      <c r="BZ92" s="32">
        <f t="shared" si="137"/>
        <v>0</v>
      </c>
      <c r="CA92" s="32">
        <f t="shared" si="137"/>
        <v>0</v>
      </c>
      <c r="CB92" s="32">
        <f t="shared" si="137"/>
        <v>0</v>
      </c>
      <c r="CC92" s="32">
        <f t="shared" si="137"/>
        <v>0</v>
      </c>
      <c r="CD92" s="32">
        <f t="shared" si="137"/>
        <v>0</v>
      </c>
      <c r="CE92" s="55">
        <f t="shared" si="113"/>
        <v>0</v>
      </c>
      <c r="CF92" s="61">
        <f t="shared" si="137"/>
        <v>0</v>
      </c>
      <c r="CG92" s="62"/>
      <c r="CH92" s="19">
        <f t="shared" ref="CH92:CH103" si="140">SUM(AX92+CE92+CF92+CG92)</f>
        <v>0</v>
      </c>
      <c r="CJ92" s="192" t="s">
        <v>299</v>
      </c>
      <c r="CK92" s="197">
        <f>+CK15</f>
        <v>36</v>
      </c>
      <c r="CL92" s="188">
        <v>5000</v>
      </c>
      <c r="CM92" s="193">
        <f>+CL92*CK92</f>
        <v>180000</v>
      </c>
    </row>
    <row r="93" spans="1:91" ht="15" customHeight="1" x14ac:dyDescent="0.15">
      <c r="A93" s="90" t="s">
        <v>123</v>
      </c>
      <c r="B93" s="31"/>
      <c r="C93" s="32"/>
      <c r="D93" s="32"/>
      <c r="E93" s="32"/>
      <c r="F93" s="32"/>
      <c r="G93" s="32">
        <f t="shared" si="115"/>
        <v>0</v>
      </c>
      <c r="H93" s="94"/>
      <c r="I93" s="32"/>
      <c r="J93" s="32"/>
      <c r="K93" s="32"/>
      <c r="L93" s="32"/>
      <c r="M93" s="32"/>
      <c r="N93" s="32"/>
      <c r="O93" s="32">
        <f t="shared" si="116"/>
        <v>0</v>
      </c>
      <c r="P93" s="94"/>
      <c r="Q93" s="32"/>
      <c r="R93" s="32"/>
      <c r="S93" s="32">
        <f t="shared" si="117"/>
        <v>0</v>
      </c>
      <c r="T93" s="94"/>
      <c r="U93" s="32"/>
      <c r="V93" s="32"/>
      <c r="W93" s="32"/>
      <c r="X93" s="32"/>
      <c r="Y93" s="32">
        <f t="shared" si="118"/>
        <v>0</v>
      </c>
      <c r="Z93" s="94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>
        <f t="shared" si="119"/>
        <v>0</v>
      </c>
      <c r="AN93" s="94"/>
      <c r="AO93" s="32"/>
      <c r="AP93" s="32"/>
      <c r="AQ93" s="32"/>
      <c r="AR93" s="32">
        <f t="shared" si="120"/>
        <v>0</v>
      </c>
      <c r="AS93" s="94"/>
      <c r="AT93" s="32"/>
      <c r="AU93" s="32"/>
      <c r="AV93" s="32"/>
      <c r="AW93" s="32">
        <f t="shared" si="121"/>
        <v>0</v>
      </c>
      <c r="AX93" s="47">
        <f t="shared" si="99"/>
        <v>0</v>
      </c>
      <c r="AY93" s="31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55">
        <f t="shared" si="113"/>
        <v>0</v>
      </c>
      <c r="CF93" s="26"/>
      <c r="CG93" s="62"/>
      <c r="CH93" s="19">
        <f t="shared" si="140"/>
        <v>0</v>
      </c>
      <c r="CJ93" s="192" t="s">
        <v>300</v>
      </c>
      <c r="CK93" s="197">
        <f>+CK92</f>
        <v>36</v>
      </c>
      <c r="CL93" s="188">
        <v>3000</v>
      </c>
      <c r="CM93" s="193">
        <f>+CL93*CK93</f>
        <v>108000</v>
      </c>
    </row>
    <row r="94" spans="1:91" ht="15" customHeight="1" x14ac:dyDescent="0.15">
      <c r="A94" s="90" t="s">
        <v>124</v>
      </c>
      <c r="B94" s="31"/>
      <c r="C94" s="32"/>
      <c r="D94" s="32"/>
      <c r="E94" s="32"/>
      <c r="F94" s="32"/>
      <c r="G94" s="32">
        <f t="shared" si="115"/>
        <v>0</v>
      </c>
      <c r="H94" s="94"/>
      <c r="I94" s="32"/>
      <c r="J94" s="32"/>
      <c r="K94" s="32"/>
      <c r="L94" s="32"/>
      <c r="M94" s="32"/>
      <c r="N94" s="32"/>
      <c r="O94" s="32">
        <f t="shared" si="116"/>
        <v>0</v>
      </c>
      <c r="P94" s="94"/>
      <c r="Q94" s="32"/>
      <c r="R94" s="32"/>
      <c r="S94" s="32">
        <f t="shared" si="117"/>
        <v>0</v>
      </c>
      <c r="T94" s="94"/>
      <c r="U94" s="32"/>
      <c r="V94" s="32"/>
      <c r="W94" s="32"/>
      <c r="X94" s="32"/>
      <c r="Y94" s="32">
        <f t="shared" si="118"/>
        <v>0</v>
      </c>
      <c r="Z94" s="94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>
        <f t="shared" si="119"/>
        <v>0</v>
      </c>
      <c r="AN94" s="94"/>
      <c r="AO94" s="32"/>
      <c r="AP94" s="32"/>
      <c r="AQ94" s="32"/>
      <c r="AR94" s="32">
        <f t="shared" si="120"/>
        <v>0</v>
      </c>
      <c r="AS94" s="94"/>
      <c r="AT94" s="32"/>
      <c r="AU94" s="32"/>
      <c r="AV94" s="32"/>
      <c r="AW94" s="32">
        <f t="shared" si="121"/>
        <v>0</v>
      </c>
      <c r="AX94" s="47">
        <f t="shared" si="99"/>
        <v>0</v>
      </c>
      <c r="AY94" s="31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55">
        <f t="shared" si="113"/>
        <v>0</v>
      </c>
      <c r="CF94" s="26"/>
      <c r="CG94" s="62"/>
      <c r="CH94" s="19">
        <f t="shared" si="140"/>
        <v>0</v>
      </c>
      <c r="CJ94" s="192" t="s">
        <v>304</v>
      </c>
      <c r="CK94" s="197">
        <f>+CK93</f>
        <v>36</v>
      </c>
      <c r="CL94" s="188">
        <v>4000</v>
      </c>
      <c r="CM94" s="193">
        <f t="shared" ref="CM94:CM100" si="141">+CL94*CK94</f>
        <v>144000</v>
      </c>
    </row>
    <row r="95" spans="1:91" ht="15" customHeight="1" x14ac:dyDescent="0.15">
      <c r="A95" s="90" t="s">
        <v>125</v>
      </c>
      <c r="B95" s="31"/>
      <c r="C95" s="32"/>
      <c r="D95" s="32"/>
      <c r="E95" s="32"/>
      <c r="F95" s="32"/>
      <c r="G95" s="32">
        <f t="shared" si="115"/>
        <v>0</v>
      </c>
      <c r="H95" s="94"/>
      <c r="I95" s="32"/>
      <c r="J95" s="32"/>
      <c r="K95" s="32"/>
      <c r="L95" s="32"/>
      <c r="M95" s="32"/>
      <c r="N95" s="32"/>
      <c r="O95" s="32">
        <f t="shared" si="116"/>
        <v>0</v>
      </c>
      <c r="P95" s="94"/>
      <c r="Q95" s="32"/>
      <c r="R95" s="32"/>
      <c r="S95" s="32">
        <f t="shared" si="117"/>
        <v>0</v>
      </c>
      <c r="T95" s="94"/>
      <c r="U95" s="32"/>
      <c r="V95" s="32"/>
      <c r="W95" s="32"/>
      <c r="X95" s="32"/>
      <c r="Y95" s="32">
        <f t="shared" si="118"/>
        <v>0</v>
      </c>
      <c r="Z95" s="94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>
        <f t="shared" si="119"/>
        <v>0</v>
      </c>
      <c r="AN95" s="94"/>
      <c r="AO95" s="32"/>
      <c r="AP95" s="32"/>
      <c r="AQ95" s="32"/>
      <c r="AR95" s="32">
        <f t="shared" si="120"/>
        <v>0</v>
      </c>
      <c r="AS95" s="94"/>
      <c r="AT95" s="32"/>
      <c r="AU95" s="32"/>
      <c r="AV95" s="32"/>
      <c r="AW95" s="32">
        <f t="shared" si="121"/>
        <v>0</v>
      </c>
      <c r="AX95" s="47">
        <f t="shared" si="99"/>
        <v>0</v>
      </c>
      <c r="AY95" s="31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55">
        <f t="shared" si="113"/>
        <v>0</v>
      </c>
      <c r="CF95" s="26"/>
      <c r="CG95" s="62"/>
      <c r="CH95" s="19">
        <f t="shared" si="140"/>
        <v>0</v>
      </c>
      <c r="CJ95" s="192" t="s">
        <v>305</v>
      </c>
      <c r="CK95" s="197">
        <f>+CK94</f>
        <v>36</v>
      </c>
      <c r="CL95" s="188">
        <v>6000</v>
      </c>
      <c r="CM95" s="193">
        <f t="shared" si="141"/>
        <v>216000</v>
      </c>
    </row>
    <row r="96" spans="1:91" ht="15" customHeight="1" x14ac:dyDescent="0.15">
      <c r="A96" s="90" t="s">
        <v>126</v>
      </c>
      <c r="B96" s="31"/>
      <c r="C96" s="32"/>
      <c r="D96" s="32"/>
      <c r="E96" s="32"/>
      <c r="F96" s="32"/>
      <c r="G96" s="32">
        <f t="shared" si="115"/>
        <v>0</v>
      </c>
      <c r="H96" s="94"/>
      <c r="I96" s="32"/>
      <c r="J96" s="32"/>
      <c r="K96" s="32"/>
      <c r="L96" s="32"/>
      <c r="M96" s="32"/>
      <c r="N96" s="32"/>
      <c r="O96" s="32">
        <f t="shared" si="116"/>
        <v>0</v>
      </c>
      <c r="P96" s="94"/>
      <c r="Q96" s="32"/>
      <c r="R96" s="32"/>
      <c r="S96" s="32">
        <f t="shared" si="117"/>
        <v>0</v>
      </c>
      <c r="T96" s="94"/>
      <c r="U96" s="32"/>
      <c r="V96" s="32"/>
      <c r="W96" s="32"/>
      <c r="X96" s="32"/>
      <c r="Y96" s="32">
        <f t="shared" si="118"/>
        <v>0</v>
      </c>
      <c r="Z96" s="94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>
        <f t="shared" si="119"/>
        <v>0</v>
      </c>
      <c r="AN96" s="94"/>
      <c r="AO96" s="32"/>
      <c r="AP96" s="32"/>
      <c r="AQ96" s="32"/>
      <c r="AR96" s="32">
        <f t="shared" si="120"/>
        <v>0</v>
      </c>
      <c r="AS96" s="94"/>
      <c r="AT96" s="32"/>
      <c r="AU96" s="32"/>
      <c r="AV96" s="32"/>
      <c r="AW96" s="32">
        <f t="shared" si="121"/>
        <v>0</v>
      </c>
      <c r="AX96" s="47">
        <f t="shared" si="99"/>
        <v>0</v>
      </c>
      <c r="AY96" s="31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55">
        <f t="shared" si="113"/>
        <v>0</v>
      </c>
      <c r="CF96" s="26"/>
      <c r="CG96" s="62"/>
      <c r="CH96" s="19">
        <f t="shared" si="140"/>
        <v>0</v>
      </c>
      <c r="CJ96" s="192" t="s">
        <v>306</v>
      </c>
      <c r="CK96" s="197">
        <v>1</v>
      </c>
      <c r="CL96" s="188">
        <v>15000</v>
      </c>
      <c r="CM96" s="193">
        <f t="shared" si="141"/>
        <v>15000</v>
      </c>
    </row>
    <row r="97" spans="1:92" ht="15" customHeight="1" x14ac:dyDescent="0.15">
      <c r="A97" s="6" t="s">
        <v>73</v>
      </c>
      <c r="B97" s="31"/>
      <c r="C97" s="32"/>
      <c r="D97" s="32"/>
      <c r="E97" s="32"/>
      <c r="F97" s="32"/>
      <c r="G97" s="32">
        <f t="shared" si="115"/>
        <v>0</v>
      </c>
      <c r="H97" s="94"/>
      <c r="I97" s="32"/>
      <c r="J97" s="32"/>
      <c r="K97" s="32"/>
      <c r="L97" s="32"/>
      <c r="M97" s="32"/>
      <c r="N97" s="32"/>
      <c r="O97" s="32">
        <f t="shared" si="116"/>
        <v>0</v>
      </c>
      <c r="P97" s="94"/>
      <c r="Q97" s="32"/>
      <c r="R97" s="32"/>
      <c r="S97" s="32">
        <f t="shared" si="117"/>
        <v>0</v>
      </c>
      <c r="T97" s="94"/>
      <c r="U97" s="32"/>
      <c r="V97" s="32"/>
      <c r="W97" s="32"/>
      <c r="X97" s="32"/>
      <c r="Y97" s="32">
        <f t="shared" si="118"/>
        <v>0</v>
      </c>
      <c r="Z97" s="94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>
        <f t="shared" si="119"/>
        <v>0</v>
      </c>
      <c r="AN97" s="94"/>
      <c r="AO97" s="32"/>
      <c r="AP97" s="32"/>
      <c r="AQ97" s="32"/>
      <c r="AR97" s="32">
        <f t="shared" si="120"/>
        <v>0</v>
      </c>
      <c r="AS97" s="94"/>
      <c r="AT97" s="32"/>
      <c r="AU97" s="32"/>
      <c r="AV97" s="32"/>
      <c r="AW97" s="32">
        <f t="shared" si="121"/>
        <v>0</v>
      </c>
      <c r="AX97" s="47">
        <f t="shared" si="99"/>
        <v>0</v>
      </c>
      <c r="AY97" s="31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55">
        <f t="shared" si="113"/>
        <v>0</v>
      </c>
      <c r="CF97" s="26"/>
      <c r="CG97" s="62"/>
      <c r="CH97" s="19">
        <f t="shared" si="140"/>
        <v>0</v>
      </c>
      <c r="CJ97" s="192" t="s">
        <v>307</v>
      </c>
      <c r="CK97" s="197">
        <f>+CK96</f>
        <v>1</v>
      </c>
      <c r="CL97" s="188">
        <v>30000</v>
      </c>
      <c r="CM97" s="193">
        <f t="shared" si="141"/>
        <v>30000</v>
      </c>
    </row>
    <row r="98" spans="1:92" ht="15" customHeight="1" x14ac:dyDescent="0.15">
      <c r="A98" s="6" t="s">
        <v>3</v>
      </c>
      <c r="B98" s="29"/>
      <c r="C98" s="30"/>
      <c r="D98" s="30"/>
      <c r="E98" s="30"/>
      <c r="F98" s="30"/>
      <c r="G98" s="30">
        <f t="shared" si="115"/>
        <v>0</v>
      </c>
      <c r="H98" s="96"/>
      <c r="I98" s="30"/>
      <c r="J98" s="30"/>
      <c r="K98" s="30"/>
      <c r="L98" s="30"/>
      <c r="M98" s="30"/>
      <c r="N98" s="30"/>
      <c r="O98" s="30">
        <f t="shared" si="116"/>
        <v>0</v>
      </c>
      <c r="P98" s="96"/>
      <c r="Q98" s="30"/>
      <c r="R98" s="30"/>
      <c r="S98" s="30">
        <f t="shared" si="117"/>
        <v>0</v>
      </c>
      <c r="T98" s="96"/>
      <c r="U98" s="30"/>
      <c r="V98" s="30"/>
      <c r="W98" s="30"/>
      <c r="X98" s="30"/>
      <c r="Y98" s="30">
        <f t="shared" si="118"/>
        <v>0</v>
      </c>
      <c r="Z98" s="96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>
        <f t="shared" si="119"/>
        <v>0</v>
      </c>
      <c r="AN98" s="96"/>
      <c r="AO98" s="30"/>
      <c r="AP98" s="30"/>
      <c r="AQ98" s="30"/>
      <c r="AR98" s="30">
        <f t="shared" si="120"/>
        <v>0</v>
      </c>
      <c r="AS98" s="96"/>
      <c r="AT98" s="30"/>
      <c r="AU98" s="30"/>
      <c r="AV98" s="30"/>
      <c r="AW98" s="30">
        <f t="shared" si="121"/>
        <v>0</v>
      </c>
      <c r="AX98" s="49">
        <f t="shared" ref="AX98:AX103" si="142">SUM(AW98,AR98,AM98,Y98,S98,O98,G98)</f>
        <v>0</v>
      </c>
      <c r="AY98" s="31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53">
        <f t="shared" si="113"/>
        <v>0</v>
      </c>
      <c r="CF98" s="26"/>
      <c r="CG98" s="62"/>
      <c r="CH98" s="17">
        <f t="shared" si="140"/>
        <v>0</v>
      </c>
      <c r="CJ98" s="207" t="s">
        <v>308</v>
      </c>
      <c r="CK98" s="197">
        <v>0</v>
      </c>
      <c r="CL98" s="188">
        <v>20000</v>
      </c>
      <c r="CM98" s="193">
        <f t="shared" si="141"/>
        <v>0</v>
      </c>
    </row>
    <row r="99" spans="1:92" ht="15" customHeight="1" x14ac:dyDescent="0.15">
      <c r="A99" s="7" t="s">
        <v>74</v>
      </c>
      <c r="B99" s="37">
        <f>SUM(B49,B53,B88,B91)</f>
        <v>200000</v>
      </c>
      <c r="C99" s="38">
        <f>SUM(C49,C53,C88,C91)</f>
        <v>0</v>
      </c>
      <c r="D99" s="38">
        <f>SUM(D49,D53,D88,D91)</f>
        <v>0</v>
      </c>
      <c r="E99" s="38">
        <f>SUM(E49,E53,E88,E91)</f>
        <v>0</v>
      </c>
      <c r="F99" s="38">
        <f>SUM(F49,F53,F88,F91)</f>
        <v>0</v>
      </c>
      <c r="G99" s="38">
        <f t="shared" si="115"/>
        <v>200000</v>
      </c>
      <c r="H99" s="104">
        <f t="shared" ref="H99:N99" si="143">SUM(H49,H53,H88,H91)</f>
        <v>700000</v>
      </c>
      <c r="I99" s="38">
        <f t="shared" si="143"/>
        <v>100000</v>
      </c>
      <c r="J99" s="38">
        <f t="shared" si="143"/>
        <v>0</v>
      </c>
      <c r="K99" s="38">
        <f t="shared" si="143"/>
        <v>0</v>
      </c>
      <c r="L99" s="38">
        <f t="shared" si="143"/>
        <v>0</v>
      </c>
      <c r="M99" s="38">
        <f t="shared" si="143"/>
        <v>0</v>
      </c>
      <c r="N99" s="38">
        <f t="shared" si="143"/>
        <v>0</v>
      </c>
      <c r="O99" s="38">
        <f t="shared" si="116"/>
        <v>800000</v>
      </c>
      <c r="P99" s="104">
        <f>SUM(P49,P53,P88,P91)</f>
        <v>0</v>
      </c>
      <c r="Q99" s="38">
        <f>SUM(Q49,Q53,Q88,Q91)</f>
        <v>0</v>
      </c>
      <c r="R99" s="38">
        <f>SUM(R49,R53,R88,R91)</f>
        <v>0</v>
      </c>
      <c r="S99" s="38">
        <f t="shared" si="117"/>
        <v>0</v>
      </c>
      <c r="T99" s="104">
        <f>SUM(T49,T53,T88,T91)</f>
        <v>0</v>
      </c>
      <c r="U99" s="38">
        <f>SUM(U49,U53,U88,U91)</f>
        <v>0</v>
      </c>
      <c r="V99" s="38">
        <f>SUM(V49,V53,V88,V91)</f>
        <v>0</v>
      </c>
      <c r="W99" s="38">
        <f>SUM(W49,W53,W88,W91)</f>
        <v>0</v>
      </c>
      <c r="X99" s="38">
        <f>SUM(X49,X53,X88,X91)</f>
        <v>0</v>
      </c>
      <c r="Y99" s="38">
        <f t="shared" si="118"/>
        <v>0</v>
      </c>
      <c r="Z99" s="104">
        <f t="shared" ref="Z99:AL99" si="144">SUM(Z49,Z53,Z88,Z91)</f>
        <v>0</v>
      </c>
      <c r="AA99" s="38">
        <f t="shared" si="144"/>
        <v>0</v>
      </c>
      <c r="AB99" s="38">
        <f t="shared" si="144"/>
        <v>0</v>
      </c>
      <c r="AC99" s="38">
        <f t="shared" si="144"/>
        <v>0</v>
      </c>
      <c r="AD99" s="38">
        <f t="shared" si="144"/>
        <v>0</v>
      </c>
      <c r="AE99" s="38">
        <f t="shared" si="144"/>
        <v>0</v>
      </c>
      <c r="AF99" s="38">
        <f t="shared" si="144"/>
        <v>0</v>
      </c>
      <c r="AG99" s="38">
        <f t="shared" si="144"/>
        <v>0</v>
      </c>
      <c r="AH99" s="38">
        <f t="shared" si="144"/>
        <v>0</v>
      </c>
      <c r="AI99" s="38">
        <f t="shared" si="144"/>
        <v>0</v>
      </c>
      <c r="AJ99" s="38">
        <f t="shared" si="144"/>
        <v>0</v>
      </c>
      <c r="AK99" s="38">
        <f t="shared" si="144"/>
        <v>0</v>
      </c>
      <c r="AL99" s="38">
        <f t="shared" si="144"/>
        <v>0</v>
      </c>
      <c r="AM99" s="38">
        <f t="shared" si="119"/>
        <v>0</v>
      </c>
      <c r="AN99" s="104">
        <f>SUM(AN49,AN53,AN88,AN91)</f>
        <v>0</v>
      </c>
      <c r="AO99" s="38">
        <f>SUM(AO49,AO53,AO88,AO91)</f>
        <v>0</v>
      </c>
      <c r="AP99" s="38">
        <f>SUM(AP49,AP53,AP88,AP91)</f>
        <v>0</v>
      </c>
      <c r="AQ99" s="38">
        <f>SUM(AQ49,AQ53,AQ88,AQ91)</f>
        <v>0</v>
      </c>
      <c r="AR99" s="38">
        <f t="shared" si="120"/>
        <v>0</v>
      </c>
      <c r="AS99" s="104">
        <f>SUM(AS49,AS53,AS88,AS91)</f>
        <v>0</v>
      </c>
      <c r="AT99" s="38">
        <f>SUM(AT49,AT53,AT88,AT91)</f>
        <v>0</v>
      </c>
      <c r="AU99" s="38">
        <f>SUM(AU49,AU53,AU88,AU91)</f>
        <v>0</v>
      </c>
      <c r="AV99" s="38">
        <f>SUM(AV49,AV53,AV88,AV91)</f>
        <v>0</v>
      </c>
      <c r="AW99" s="38">
        <f t="shared" si="121"/>
        <v>0</v>
      </c>
      <c r="AX99" s="45">
        <f t="shared" si="142"/>
        <v>1000000</v>
      </c>
      <c r="AY99" s="37">
        <f t="shared" ref="AY99:CD99" si="145">SUM(AY49,AY53,AY88,AY91)</f>
        <v>50000</v>
      </c>
      <c r="AZ99" s="38">
        <f t="shared" si="145"/>
        <v>80000</v>
      </c>
      <c r="BA99" s="235">
        <f t="shared" ref="BA99" si="146">SUM(BA49,BA53,BA88,BA91)</f>
        <v>10000</v>
      </c>
      <c r="BB99" s="38">
        <f>SUM(BB49,BB53,BB88,BB91)</f>
        <v>0</v>
      </c>
      <c r="BC99" s="38">
        <f t="shared" si="145"/>
        <v>0</v>
      </c>
      <c r="BD99" s="38">
        <f t="shared" ref="BD99" si="147">SUM(BD49,BD53,BD88,BD91)</f>
        <v>0</v>
      </c>
      <c r="BE99" s="38">
        <f t="shared" si="145"/>
        <v>0</v>
      </c>
      <c r="BF99" s="38">
        <f t="shared" si="145"/>
        <v>0</v>
      </c>
      <c r="BG99" s="38">
        <f t="shared" si="145"/>
        <v>0</v>
      </c>
      <c r="BH99" s="38">
        <f t="shared" si="145"/>
        <v>0</v>
      </c>
      <c r="BI99" s="38">
        <f t="shared" si="145"/>
        <v>0</v>
      </c>
      <c r="BJ99" s="38">
        <f t="shared" si="145"/>
        <v>0</v>
      </c>
      <c r="BK99" s="38">
        <f t="shared" si="145"/>
        <v>0</v>
      </c>
      <c r="BL99" s="38">
        <f t="shared" si="145"/>
        <v>0</v>
      </c>
      <c r="BM99" s="38">
        <f t="shared" si="145"/>
        <v>0</v>
      </c>
      <c r="BN99" s="38">
        <f t="shared" si="145"/>
        <v>0</v>
      </c>
      <c r="BO99" s="38">
        <f t="shared" si="145"/>
        <v>0</v>
      </c>
      <c r="BP99" s="38">
        <f t="shared" si="145"/>
        <v>0</v>
      </c>
      <c r="BQ99" s="38">
        <f t="shared" si="145"/>
        <v>0</v>
      </c>
      <c r="BR99" s="38">
        <f t="shared" si="145"/>
        <v>0</v>
      </c>
      <c r="BS99" s="38">
        <f t="shared" si="145"/>
        <v>0</v>
      </c>
      <c r="BT99" s="38">
        <f t="shared" si="145"/>
        <v>0</v>
      </c>
      <c r="BU99" s="38">
        <f t="shared" si="145"/>
        <v>0</v>
      </c>
      <c r="BV99" s="38">
        <f t="shared" si="145"/>
        <v>0</v>
      </c>
      <c r="BW99" s="38">
        <f t="shared" si="145"/>
        <v>0</v>
      </c>
      <c r="BX99" s="38">
        <f t="shared" si="145"/>
        <v>0</v>
      </c>
      <c r="BY99" s="38">
        <f t="shared" si="145"/>
        <v>0</v>
      </c>
      <c r="BZ99" s="38">
        <f t="shared" si="145"/>
        <v>0</v>
      </c>
      <c r="CA99" s="38">
        <f t="shared" si="145"/>
        <v>0</v>
      </c>
      <c r="CB99" s="38">
        <f t="shared" si="145"/>
        <v>0</v>
      </c>
      <c r="CC99" s="38">
        <f t="shared" si="145"/>
        <v>0</v>
      </c>
      <c r="CD99" s="38">
        <f t="shared" si="145"/>
        <v>0</v>
      </c>
      <c r="CE99" s="56">
        <f>SUM(AY99:CD99)</f>
        <v>140000</v>
      </c>
      <c r="CF99" s="68">
        <f>SUM(CF49,CF53,CF88,CF91)</f>
        <v>3833000</v>
      </c>
      <c r="CG99" s="69">
        <f>SUM(CG49,CG53,CG88,CG91)</f>
        <v>-1140000</v>
      </c>
      <c r="CH99" s="18">
        <f>SUM(AX99+CE99+CF99+CG99)</f>
        <v>3833000</v>
      </c>
      <c r="CJ99" s="207" t="s">
        <v>309</v>
      </c>
      <c r="CK99" s="197">
        <v>1</v>
      </c>
      <c r="CL99" s="188">
        <v>8000</v>
      </c>
      <c r="CM99" s="188">
        <f t="shared" si="141"/>
        <v>8000</v>
      </c>
      <c r="CN99" s="215"/>
    </row>
    <row r="100" spans="1:92" ht="15" customHeight="1" x14ac:dyDescent="0.15">
      <c r="A100" s="7" t="s">
        <v>75</v>
      </c>
      <c r="B100" s="37">
        <f>SUM(B47-B99)</f>
        <v>100000</v>
      </c>
      <c r="C100" s="38">
        <f>SUM(C47-C99)</f>
        <v>0</v>
      </c>
      <c r="D100" s="38">
        <f>SUM(D47-D99)</f>
        <v>0</v>
      </c>
      <c r="E100" s="38">
        <f>SUM(E47-E99)</f>
        <v>0</v>
      </c>
      <c r="F100" s="38">
        <f>SUM(F47-F99)</f>
        <v>0</v>
      </c>
      <c r="G100" s="38">
        <f t="shared" si="115"/>
        <v>100000</v>
      </c>
      <c r="H100" s="38">
        <f t="shared" ref="H100:N100" si="148">SUM(H47-H99)</f>
        <v>200000</v>
      </c>
      <c r="I100" s="38">
        <f t="shared" si="148"/>
        <v>100000</v>
      </c>
      <c r="J100" s="38">
        <f t="shared" si="148"/>
        <v>0</v>
      </c>
      <c r="K100" s="38">
        <f t="shared" si="148"/>
        <v>0</v>
      </c>
      <c r="L100" s="38">
        <f t="shared" si="148"/>
        <v>0</v>
      </c>
      <c r="M100" s="38">
        <f t="shared" si="148"/>
        <v>0</v>
      </c>
      <c r="N100" s="38">
        <f t="shared" si="148"/>
        <v>0</v>
      </c>
      <c r="O100" s="38">
        <f t="shared" si="116"/>
        <v>300000</v>
      </c>
      <c r="P100" s="38">
        <f>SUM(P47-P99)</f>
        <v>0</v>
      </c>
      <c r="Q100" s="38">
        <f>SUM(Q47-Q99)</f>
        <v>0</v>
      </c>
      <c r="R100" s="38">
        <f>SUM(R47-R99)</f>
        <v>0</v>
      </c>
      <c r="S100" s="38">
        <f t="shared" si="117"/>
        <v>0</v>
      </c>
      <c r="T100" s="38">
        <f>SUM(T47-T99)</f>
        <v>0</v>
      </c>
      <c r="U100" s="38">
        <f>SUM(U47-U99)</f>
        <v>0</v>
      </c>
      <c r="V100" s="38">
        <f>SUM(V47-V99)</f>
        <v>0</v>
      </c>
      <c r="W100" s="38">
        <f>SUM(W47-W99)</f>
        <v>0</v>
      </c>
      <c r="X100" s="38">
        <f>SUM(X47-X99)</f>
        <v>0</v>
      </c>
      <c r="Y100" s="38">
        <f t="shared" si="118"/>
        <v>0</v>
      </c>
      <c r="Z100" s="38">
        <f t="shared" ref="Z100:AL100" si="149">SUM(Z47-Z99)</f>
        <v>0</v>
      </c>
      <c r="AA100" s="38">
        <f t="shared" si="149"/>
        <v>0</v>
      </c>
      <c r="AB100" s="38">
        <f t="shared" si="149"/>
        <v>0</v>
      </c>
      <c r="AC100" s="38">
        <f t="shared" si="149"/>
        <v>0</v>
      </c>
      <c r="AD100" s="38">
        <f t="shared" si="149"/>
        <v>0</v>
      </c>
      <c r="AE100" s="38">
        <f t="shared" si="149"/>
        <v>0</v>
      </c>
      <c r="AF100" s="38">
        <f t="shared" si="149"/>
        <v>0</v>
      </c>
      <c r="AG100" s="38">
        <f t="shared" si="149"/>
        <v>0</v>
      </c>
      <c r="AH100" s="38">
        <f t="shared" si="149"/>
        <v>0</v>
      </c>
      <c r="AI100" s="38">
        <f t="shared" si="149"/>
        <v>0</v>
      </c>
      <c r="AJ100" s="38">
        <f t="shared" si="149"/>
        <v>0</v>
      </c>
      <c r="AK100" s="38">
        <f t="shared" si="149"/>
        <v>0</v>
      </c>
      <c r="AL100" s="38">
        <f t="shared" si="149"/>
        <v>0</v>
      </c>
      <c r="AM100" s="38">
        <f t="shared" si="119"/>
        <v>0</v>
      </c>
      <c r="AN100" s="38">
        <f>SUM(AN47-AN99)</f>
        <v>0</v>
      </c>
      <c r="AO100" s="38">
        <f>SUM(AO47-AO99)</f>
        <v>0</v>
      </c>
      <c r="AP100" s="38">
        <f>SUM(AP47-AP99)</f>
        <v>0</v>
      </c>
      <c r="AQ100" s="38">
        <f>SUM(AQ47-AQ99)</f>
        <v>0</v>
      </c>
      <c r="AR100" s="38">
        <f t="shared" si="120"/>
        <v>0</v>
      </c>
      <c r="AS100" s="38">
        <f>SUM(AS47-AS99)</f>
        <v>0</v>
      </c>
      <c r="AT100" s="38">
        <f>SUM(AT47-AT99)</f>
        <v>0</v>
      </c>
      <c r="AU100" s="38">
        <f>SUM(AU47-AU99)</f>
        <v>0</v>
      </c>
      <c r="AV100" s="38">
        <f>SUM(AV47-AV99)</f>
        <v>0</v>
      </c>
      <c r="AW100" s="38">
        <f t="shared" si="121"/>
        <v>0</v>
      </c>
      <c r="AX100" s="45">
        <f t="shared" si="142"/>
        <v>400000</v>
      </c>
      <c r="AY100" s="37">
        <f t="shared" ref="AY100:CD100" si="150">SUM(AY47-AY99)</f>
        <v>0</v>
      </c>
      <c r="AZ100" s="38">
        <f t="shared" si="150"/>
        <v>0</v>
      </c>
      <c r="BA100" s="38">
        <f t="shared" ref="BA100" si="151">SUM(BA47-BA99)</f>
        <v>0</v>
      </c>
      <c r="BB100" s="38">
        <f t="shared" si="150"/>
        <v>0</v>
      </c>
      <c r="BC100" s="38">
        <f t="shared" si="150"/>
        <v>0</v>
      </c>
      <c r="BD100" s="38">
        <f t="shared" ref="BD100" si="152">SUM(BD47-BD99)</f>
        <v>0</v>
      </c>
      <c r="BE100" s="38">
        <f t="shared" si="150"/>
        <v>0</v>
      </c>
      <c r="BF100" s="38">
        <f t="shared" si="150"/>
        <v>0</v>
      </c>
      <c r="BG100" s="38">
        <f t="shared" si="150"/>
        <v>0</v>
      </c>
      <c r="BH100" s="38">
        <f t="shared" si="150"/>
        <v>0</v>
      </c>
      <c r="BI100" s="38">
        <f t="shared" si="150"/>
        <v>0</v>
      </c>
      <c r="BJ100" s="38">
        <f t="shared" si="150"/>
        <v>0</v>
      </c>
      <c r="BK100" s="38">
        <f t="shared" si="150"/>
        <v>0</v>
      </c>
      <c r="BL100" s="38">
        <f t="shared" si="150"/>
        <v>0</v>
      </c>
      <c r="BM100" s="38">
        <f t="shared" si="150"/>
        <v>0</v>
      </c>
      <c r="BN100" s="38">
        <f t="shared" si="150"/>
        <v>0</v>
      </c>
      <c r="BO100" s="38">
        <f t="shared" si="150"/>
        <v>0</v>
      </c>
      <c r="BP100" s="38">
        <f t="shared" si="150"/>
        <v>0</v>
      </c>
      <c r="BQ100" s="38">
        <f t="shared" si="150"/>
        <v>0</v>
      </c>
      <c r="BR100" s="38">
        <f t="shared" si="150"/>
        <v>0</v>
      </c>
      <c r="BS100" s="38">
        <f t="shared" si="150"/>
        <v>0</v>
      </c>
      <c r="BT100" s="38">
        <f t="shared" si="150"/>
        <v>0</v>
      </c>
      <c r="BU100" s="38">
        <f t="shared" si="150"/>
        <v>0</v>
      </c>
      <c r="BV100" s="38">
        <f t="shared" si="150"/>
        <v>0</v>
      </c>
      <c r="BW100" s="38">
        <f t="shared" si="150"/>
        <v>0</v>
      </c>
      <c r="BX100" s="38">
        <f t="shared" si="150"/>
        <v>0</v>
      </c>
      <c r="BY100" s="38">
        <f t="shared" si="150"/>
        <v>0</v>
      </c>
      <c r="BZ100" s="38">
        <f t="shared" si="150"/>
        <v>0</v>
      </c>
      <c r="CA100" s="38">
        <f t="shared" si="150"/>
        <v>0</v>
      </c>
      <c r="CB100" s="38">
        <f t="shared" si="150"/>
        <v>0</v>
      </c>
      <c r="CC100" s="38">
        <f t="shared" si="150"/>
        <v>0</v>
      </c>
      <c r="CD100" s="38">
        <f t="shared" si="150"/>
        <v>0</v>
      </c>
      <c r="CE100" s="56">
        <f t="shared" si="113"/>
        <v>0</v>
      </c>
      <c r="CF100" s="68">
        <f>SUM(CF47-CF99)</f>
        <v>-400000</v>
      </c>
      <c r="CG100" s="69">
        <f>SUM(CG47-CG99)</f>
        <v>0</v>
      </c>
      <c r="CH100" s="18">
        <f t="shared" si="140"/>
        <v>0</v>
      </c>
      <c r="CJ100" s="207" t="s">
        <v>310</v>
      </c>
      <c r="CK100" s="196">
        <v>1</v>
      </c>
      <c r="CL100" s="193">
        <v>15000</v>
      </c>
      <c r="CM100" s="193">
        <f t="shared" si="141"/>
        <v>15000</v>
      </c>
    </row>
    <row r="101" spans="1:92" ht="15" customHeight="1" x14ac:dyDescent="0.15">
      <c r="A101" s="7" t="s">
        <v>76</v>
      </c>
      <c r="B101" s="37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f t="shared" si="115"/>
        <v>0</v>
      </c>
      <c r="H101" s="104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f t="shared" si="116"/>
        <v>0</v>
      </c>
      <c r="P101" s="104">
        <v>0</v>
      </c>
      <c r="Q101" s="38">
        <v>0</v>
      </c>
      <c r="R101" s="38">
        <v>0</v>
      </c>
      <c r="S101" s="38">
        <f t="shared" si="117"/>
        <v>0</v>
      </c>
      <c r="T101" s="104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f t="shared" si="118"/>
        <v>0</v>
      </c>
      <c r="Z101" s="104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f t="shared" si="119"/>
        <v>0</v>
      </c>
      <c r="AN101" s="104">
        <v>0</v>
      </c>
      <c r="AO101" s="38">
        <v>0</v>
      </c>
      <c r="AP101" s="38">
        <v>0</v>
      </c>
      <c r="AQ101" s="38">
        <v>0</v>
      </c>
      <c r="AR101" s="38">
        <f t="shared" si="120"/>
        <v>0</v>
      </c>
      <c r="AS101" s="104">
        <v>0</v>
      </c>
      <c r="AT101" s="38">
        <v>0</v>
      </c>
      <c r="AU101" s="38">
        <v>0</v>
      </c>
      <c r="AV101" s="38">
        <v>0</v>
      </c>
      <c r="AW101" s="38">
        <f t="shared" si="121"/>
        <v>0</v>
      </c>
      <c r="AX101" s="45">
        <f t="shared" si="142"/>
        <v>0</v>
      </c>
      <c r="AY101" s="37">
        <v>0</v>
      </c>
      <c r="AZ101" s="38">
        <v>0</v>
      </c>
      <c r="BA101" s="38">
        <v>0</v>
      </c>
      <c r="BB101" s="38">
        <v>0</v>
      </c>
      <c r="BC101" s="38">
        <v>0</v>
      </c>
      <c r="BD101" s="38">
        <v>0</v>
      </c>
      <c r="BE101" s="38">
        <v>0</v>
      </c>
      <c r="BF101" s="38">
        <v>0</v>
      </c>
      <c r="BG101" s="38">
        <v>0</v>
      </c>
      <c r="BH101" s="38">
        <v>0</v>
      </c>
      <c r="BI101" s="38">
        <v>0</v>
      </c>
      <c r="BJ101" s="38">
        <v>0</v>
      </c>
      <c r="BK101" s="38">
        <v>0</v>
      </c>
      <c r="BL101" s="38">
        <v>0</v>
      </c>
      <c r="BM101" s="38">
        <v>0</v>
      </c>
      <c r="BN101" s="38">
        <v>0</v>
      </c>
      <c r="BO101" s="38">
        <v>0</v>
      </c>
      <c r="BP101" s="38">
        <v>0</v>
      </c>
      <c r="BQ101" s="38">
        <v>0</v>
      </c>
      <c r="BR101" s="38">
        <v>0</v>
      </c>
      <c r="BS101" s="38">
        <v>0</v>
      </c>
      <c r="BT101" s="38">
        <v>0</v>
      </c>
      <c r="BU101" s="38">
        <v>0</v>
      </c>
      <c r="BV101" s="38">
        <v>0</v>
      </c>
      <c r="BW101" s="38">
        <v>0</v>
      </c>
      <c r="BX101" s="38">
        <v>0</v>
      </c>
      <c r="BY101" s="38">
        <v>0</v>
      </c>
      <c r="BZ101" s="38">
        <v>0</v>
      </c>
      <c r="CA101" s="38">
        <v>0</v>
      </c>
      <c r="CB101" s="38">
        <v>0</v>
      </c>
      <c r="CC101" s="38">
        <v>0</v>
      </c>
      <c r="CD101" s="38">
        <v>0</v>
      </c>
      <c r="CE101" s="56">
        <f t="shared" si="113"/>
        <v>0</v>
      </c>
      <c r="CF101" s="68">
        <v>0</v>
      </c>
      <c r="CG101" s="69">
        <v>0</v>
      </c>
      <c r="CH101" s="18">
        <f t="shared" si="140"/>
        <v>0</v>
      </c>
      <c r="CJ101" s="207" t="s">
        <v>303</v>
      </c>
      <c r="CK101" s="196"/>
      <c r="CL101" s="193"/>
      <c r="CM101" s="193">
        <f>SUM(CM89:CM100)</f>
        <v>871136</v>
      </c>
    </row>
    <row r="102" spans="1:92" ht="15" customHeight="1" x14ac:dyDescent="0.15">
      <c r="A102" s="7" t="s">
        <v>77</v>
      </c>
      <c r="B102" s="37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f t="shared" si="115"/>
        <v>0</v>
      </c>
      <c r="H102" s="104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f t="shared" si="116"/>
        <v>0</v>
      </c>
      <c r="P102" s="104">
        <v>0</v>
      </c>
      <c r="Q102" s="38">
        <v>0</v>
      </c>
      <c r="R102" s="38">
        <v>0</v>
      </c>
      <c r="S102" s="38">
        <f t="shared" si="117"/>
        <v>0</v>
      </c>
      <c r="T102" s="104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f t="shared" si="118"/>
        <v>0</v>
      </c>
      <c r="Z102" s="104">
        <v>0</v>
      </c>
      <c r="AA102" s="38">
        <v>0</v>
      </c>
      <c r="AB102" s="38">
        <v>0</v>
      </c>
      <c r="AC102" s="38">
        <v>0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f t="shared" si="119"/>
        <v>0</v>
      </c>
      <c r="AN102" s="104">
        <v>0</v>
      </c>
      <c r="AO102" s="38">
        <v>0</v>
      </c>
      <c r="AP102" s="38">
        <v>0</v>
      </c>
      <c r="AQ102" s="38">
        <v>0</v>
      </c>
      <c r="AR102" s="38">
        <f t="shared" si="120"/>
        <v>0</v>
      </c>
      <c r="AS102" s="104">
        <v>0</v>
      </c>
      <c r="AT102" s="38">
        <v>0</v>
      </c>
      <c r="AU102" s="38">
        <v>0</v>
      </c>
      <c r="AV102" s="38">
        <v>0</v>
      </c>
      <c r="AW102" s="38">
        <f t="shared" si="121"/>
        <v>0</v>
      </c>
      <c r="AX102" s="45">
        <f t="shared" si="142"/>
        <v>0</v>
      </c>
      <c r="AY102" s="37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0</v>
      </c>
      <c r="BE102" s="38">
        <v>0</v>
      </c>
      <c r="BF102" s="38">
        <v>0</v>
      </c>
      <c r="BG102" s="38">
        <v>0</v>
      </c>
      <c r="BH102" s="38">
        <v>0</v>
      </c>
      <c r="BI102" s="38">
        <v>0</v>
      </c>
      <c r="BJ102" s="38">
        <v>0</v>
      </c>
      <c r="BK102" s="38">
        <v>0</v>
      </c>
      <c r="BL102" s="38">
        <v>0</v>
      </c>
      <c r="BM102" s="38">
        <v>0</v>
      </c>
      <c r="BN102" s="38">
        <v>0</v>
      </c>
      <c r="BO102" s="38">
        <v>0</v>
      </c>
      <c r="BP102" s="38">
        <v>0</v>
      </c>
      <c r="BQ102" s="38">
        <v>0</v>
      </c>
      <c r="BR102" s="38">
        <v>0</v>
      </c>
      <c r="BS102" s="38">
        <v>0</v>
      </c>
      <c r="BT102" s="38">
        <v>0</v>
      </c>
      <c r="BU102" s="38">
        <v>0</v>
      </c>
      <c r="BV102" s="38">
        <v>0</v>
      </c>
      <c r="BW102" s="38">
        <v>0</v>
      </c>
      <c r="BX102" s="38">
        <v>0</v>
      </c>
      <c r="BY102" s="38">
        <v>0</v>
      </c>
      <c r="BZ102" s="38">
        <v>0</v>
      </c>
      <c r="CA102" s="38">
        <v>0</v>
      </c>
      <c r="CB102" s="38">
        <v>0</v>
      </c>
      <c r="CC102" s="38">
        <v>0</v>
      </c>
      <c r="CD102" s="38">
        <v>0</v>
      </c>
      <c r="CE102" s="56">
        <f t="shared" si="113"/>
        <v>0</v>
      </c>
      <c r="CF102" s="68">
        <v>0</v>
      </c>
      <c r="CG102" s="69">
        <v>0</v>
      </c>
      <c r="CH102" s="18">
        <f t="shared" si="140"/>
        <v>0</v>
      </c>
    </row>
    <row r="103" spans="1:92" ht="15" customHeight="1" thickBot="1" x14ac:dyDescent="0.2">
      <c r="A103" s="8" t="s">
        <v>78</v>
      </c>
      <c r="B103" s="39">
        <f>SUM(B47-B99)</f>
        <v>100000</v>
      </c>
      <c r="C103" s="40">
        <f>SUM(C47-C99)</f>
        <v>0</v>
      </c>
      <c r="D103" s="40">
        <f>SUM(D47-D99)</f>
        <v>0</v>
      </c>
      <c r="E103" s="40">
        <f>SUM(E47-E99)</f>
        <v>0</v>
      </c>
      <c r="F103" s="40">
        <f>SUM(F47-F99)</f>
        <v>0</v>
      </c>
      <c r="G103" s="40">
        <f t="shared" si="115"/>
        <v>100000</v>
      </c>
      <c r="H103" s="105">
        <f t="shared" ref="H103:N103" si="153">SUM(H47-H99)</f>
        <v>200000</v>
      </c>
      <c r="I103" s="40">
        <f t="shared" si="153"/>
        <v>100000</v>
      </c>
      <c r="J103" s="40">
        <f t="shared" si="153"/>
        <v>0</v>
      </c>
      <c r="K103" s="40">
        <f t="shared" si="153"/>
        <v>0</v>
      </c>
      <c r="L103" s="40">
        <f t="shared" si="153"/>
        <v>0</v>
      </c>
      <c r="M103" s="40">
        <f t="shared" si="153"/>
        <v>0</v>
      </c>
      <c r="N103" s="40">
        <f t="shared" si="153"/>
        <v>0</v>
      </c>
      <c r="O103" s="40">
        <f t="shared" si="116"/>
        <v>300000</v>
      </c>
      <c r="P103" s="105">
        <f>SUM(P47-P99)</f>
        <v>0</v>
      </c>
      <c r="Q103" s="40">
        <f>SUM(Q47-Q99)</f>
        <v>0</v>
      </c>
      <c r="R103" s="40">
        <f>SUM(R47-R99)</f>
        <v>0</v>
      </c>
      <c r="S103" s="40">
        <f t="shared" si="117"/>
        <v>0</v>
      </c>
      <c r="T103" s="105">
        <f>SUM(T47-T99)</f>
        <v>0</v>
      </c>
      <c r="U103" s="40">
        <f>SUM(U47-U99)</f>
        <v>0</v>
      </c>
      <c r="V103" s="40">
        <f>SUM(V47-V99)</f>
        <v>0</v>
      </c>
      <c r="W103" s="40">
        <f>SUM(W47-W99)</f>
        <v>0</v>
      </c>
      <c r="X103" s="40">
        <f>SUM(X47-X99)</f>
        <v>0</v>
      </c>
      <c r="Y103" s="40">
        <f t="shared" si="118"/>
        <v>0</v>
      </c>
      <c r="Z103" s="105">
        <f t="shared" ref="Z103:AL103" si="154">SUM(Z47-Z99)</f>
        <v>0</v>
      </c>
      <c r="AA103" s="40">
        <f t="shared" si="154"/>
        <v>0</v>
      </c>
      <c r="AB103" s="40">
        <f t="shared" si="154"/>
        <v>0</v>
      </c>
      <c r="AC103" s="40">
        <f t="shared" si="154"/>
        <v>0</v>
      </c>
      <c r="AD103" s="40">
        <f t="shared" si="154"/>
        <v>0</v>
      </c>
      <c r="AE103" s="40">
        <f t="shared" si="154"/>
        <v>0</v>
      </c>
      <c r="AF103" s="40">
        <f t="shared" si="154"/>
        <v>0</v>
      </c>
      <c r="AG103" s="40">
        <f t="shared" si="154"/>
        <v>0</v>
      </c>
      <c r="AH103" s="40">
        <f t="shared" si="154"/>
        <v>0</v>
      </c>
      <c r="AI103" s="40">
        <f t="shared" si="154"/>
        <v>0</v>
      </c>
      <c r="AJ103" s="40">
        <f t="shared" si="154"/>
        <v>0</v>
      </c>
      <c r="AK103" s="40">
        <f t="shared" si="154"/>
        <v>0</v>
      </c>
      <c r="AL103" s="40">
        <f t="shared" si="154"/>
        <v>0</v>
      </c>
      <c r="AM103" s="40">
        <f t="shared" si="119"/>
        <v>0</v>
      </c>
      <c r="AN103" s="105">
        <f>SUM(AN47-AN99)</f>
        <v>0</v>
      </c>
      <c r="AO103" s="40">
        <f>SUM(AO47-AO99)</f>
        <v>0</v>
      </c>
      <c r="AP103" s="40">
        <f>SUM(AP47-AP99)</f>
        <v>0</v>
      </c>
      <c r="AQ103" s="40">
        <f>SUM(AQ47-AQ99)</f>
        <v>0</v>
      </c>
      <c r="AR103" s="40">
        <f t="shared" si="120"/>
        <v>0</v>
      </c>
      <c r="AS103" s="105">
        <f>SUM(AS47-AS99)</f>
        <v>0</v>
      </c>
      <c r="AT103" s="40">
        <f>SUM(AT47-AT99)</f>
        <v>0</v>
      </c>
      <c r="AU103" s="40">
        <f>SUM(AU47-AU99)</f>
        <v>0</v>
      </c>
      <c r="AV103" s="40">
        <f>SUM(AV47-AV99)</f>
        <v>0</v>
      </c>
      <c r="AW103" s="40">
        <f t="shared" si="121"/>
        <v>0</v>
      </c>
      <c r="AX103" s="46">
        <f t="shared" si="142"/>
        <v>400000</v>
      </c>
      <c r="AY103" s="39">
        <f t="shared" ref="AY103:CD103" si="155">SUM(AY47-AY99)</f>
        <v>0</v>
      </c>
      <c r="AZ103" s="40">
        <f t="shared" si="155"/>
        <v>0</v>
      </c>
      <c r="BA103" s="40">
        <f t="shared" ref="BA103" si="156">SUM(BA47-BA99)</f>
        <v>0</v>
      </c>
      <c r="BB103" s="40">
        <f>SUM(BB47-BB99)</f>
        <v>0</v>
      </c>
      <c r="BC103" s="40">
        <f t="shared" si="155"/>
        <v>0</v>
      </c>
      <c r="BD103" s="40">
        <f t="shared" ref="BD103" si="157">SUM(BD47-BD99)</f>
        <v>0</v>
      </c>
      <c r="BE103" s="40">
        <f t="shared" si="155"/>
        <v>0</v>
      </c>
      <c r="BF103" s="40">
        <f t="shared" si="155"/>
        <v>0</v>
      </c>
      <c r="BG103" s="40">
        <f t="shared" si="155"/>
        <v>0</v>
      </c>
      <c r="BH103" s="40">
        <f t="shared" si="155"/>
        <v>0</v>
      </c>
      <c r="BI103" s="40">
        <f t="shared" si="155"/>
        <v>0</v>
      </c>
      <c r="BJ103" s="40">
        <f t="shared" si="155"/>
        <v>0</v>
      </c>
      <c r="BK103" s="40">
        <f t="shared" si="155"/>
        <v>0</v>
      </c>
      <c r="BL103" s="40">
        <f t="shared" si="155"/>
        <v>0</v>
      </c>
      <c r="BM103" s="40">
        <f t="shared" si="155"/>
        <v>0</v>
      </c>
      <c r="BN103" s="40">
        <f t="shared" si="155"/>
        <v>0</v>
      </c>
      <c r="BO103" s="40">
        <f t="shared" si="155"/>
        <v>0</v>
      </c>
      <c r="BP103" s="40">
        <f t="shared" si="155"/>
        <v>0</v>
      </c>
      <c r="BQ103" s="40">
        <f t="shared" si="155"/>
        <v>0</v>
      </c>
      <c r="BR103" s="40">
        <f t="shared" si="155"/>
        <v>0</v>
      </c>
      <c r="BS103" s="40">
        <f t="shared" si="155"/>
        <v>0</v>
      </c>
      <c r="BT103" s="40">
        <f t="shared" si="155"/>
        <v>0</v>
      </c>
      <c r="BU103" s="40">
        <f t="shared" si="155"/>
        <v>0</v>
      </c>
      <c r="BV103" s="40">
        <f t="shared" si="155"/>
        <v>0</v>
      </c>
      <c r="BW103" s="40">
        <f t="shared" si="155"/>
        <v>0</v>
      </c>
      <c r="BX103" s="40">
        <f t="shared" si="155"/>
        <v>0</v>
      </c>
      <c r="BY103" s="40">
        <f t="shared" si="155"/>
        <v>0</v>
      </c>
      <c r="BZ103" s="40">
        <f t="shared" si="155"/>
        <v>0</v>
      </c>
      <c r="CA103" s="40">
        <f t="shared" si="155"/>
        <v>0</v>
      </c>
      <c r="CB103" s="40">
        <f t="shared" si="155"/>
        <v>0</v>
      </c>
      <c r="CC103" s="40">
        <f t="shared" si="155"/>
        <v>0</v>
      </c>
      <c r="CD103" s="40">
        <f t="shared" si="155"/>
        <v>0</v>
      </c>
      <c r="CE103" s="57">
        <f t="shared" si="113"/>
        <v>0</v>
      </c>
      <c r="CF103" s="67">
        <f>SUM(CF47-CF99)</f>
        <v>-400000</v>
      </c>
      <c r="CG103" s="67">
        <f>SUM(CG47-CG99)</f>
        <v>0</v>
      </c>
      <c r="CH103" s="21">
        <f t="shared" si="140"/>
        <v>0</v>
      </c>
    </row>
    <row r="104" spans="1:92" ht="15" customHeight="1" x14ac:dyDescent="0.15">
      <c r="A104" s="6" t="s">
        <v>79</v>
      </c>
      <c r="B104" s="31"/>
      <c r="C104" s="32"/>
      <c r="D104" s="32"/>
      <c r="E104" s="32"/>
      <c r="F104" s="32"/>
      <c r="G104" s="32"/>
      <c r="H104" s="94"/>
      <c r="I104" s="32"/>
      <c r="J104" s="32"/>
      <c r="K104" s="32"/>
      <c r="L104" s="32"/>
      <c r="M104" s="32"/>
      <c r="N104" s="32"/>
      <c r="O104" s="32"/>
      <c r="P104" s="94"/>
      <c r="Q104" s="32"/>
      <c r="R104" s="32"/>
      <c r="S104" s="32"/>
      <c r="T104" s="94"/>
      <c r="U104" s="32"/>
      <c r="V104" s="32"/>
      <c r="W104" s="32"/>
      <c r="X104" s="32"/>
      <c r="Y104" s="32"/>
      <c r="Z104" s="94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94"/>
      <c r="AO104" s="32"/>
      <c r="AP104" s="32"/>
      <c r="AQ104" s="32"/>
      <c r="AR104" s="32"/>
      <c r="AS104" s="94"/>
      <c r="AT104" s="32"/>
      <c r="AU104" s="32"/>
      <c r="AV104" s="32"/>
      <c r="AW104" s="32"/>
      <c r="AX104" s="47"/>
      <c r="AY104" s="31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55"/>
      <c r="CF104" s="61"/>
      <c r="CG104" s="62"/>
      <c r="CH104" s="15"/>
    </row>
    <row r="105" spans="1:92" ht="15" customHeight="1" x14ac:dyDescent="0.15">
      <c r="A105" s="6" t="s">
        <v>80</v>
      </c>
      <c r="B105" s="31"/>
      <c r="C105" s="32"/>
      <c r="D105" s="32"/>
      <c r="E105" s="32"/>
      <c r="F105" s="32"/>
      <c r="G105" s="32"/>
      <c r="H105" s="94"/>
      <c r="I105" s="32"/>
      <c r="J105" s="32"/>
      <c r="K105" s="32"/>
      <c r="L105" s="32"/>
      <c r="M105" s="32"/>
      <c r="N105" s="32"/>
      <c r="O105" s="32"/>
      <c r="P105" s="94"/>
      <c r="Q105" s="32"/>
      <c r="R105" s="32"/>
      <c r="S105" s="32"/>
      <c r="T105" s="94"/>
      <c r="U105" s="32"/>
      <c r="V105" s="32"/>
      <c r="W105" s="32"/>
      <c r="X105" s="32"/>
      <c r="Y105" s="32"/>
      <c r="Z105" s="94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94"/>
      <c r="AO105" s="32"/>
      <c r="AP105" s="32"/>
      <c r="AQ105" s="32"/>
      <c r="AR105" s="32"/>
      <c r="AS105" s="94"/>
      <c r="AT105" s="32"/>
      <c r="AU105" s="32"/>
      <c r="AV105" s="32"/>
      <c r="AW105" s="32"/>
      <c r="AX105" s="47"/>
      <c r="AY105" s="31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55"/>
      <c r="CF105" s="61"/>
      <c r="CG105" s="62"/>
      <c r="CH105" s="15"/>
    </row>
    <row r="106" spans="1:92" ht="15" customHeight="1" x14ac:dyDescent="0.15">
      <c r="A106" s="6" t="s">
        <v>8</v>
      </c>
      <c r="B106" s="33">
        <f>SUM(B107:B110)</f>
        <v>0</v>
      </c>
      <c r="C106" s="34">
        <f>SUM(C107:C110)</f>
        <v>0</v>
      </c>
      <c r="D106" s="34">
        <f>SUM(D107:D110)</f>
        <v>0</v>
      </c>
      <c r="E106" s="34">
        <f>SUM(E107:E110)</f>
        <v>0</v>
      </c>
      <c r="F106" s="34">
        <f>SUM(F107:F110)</f>
        <v>0</v>
      </c>
      <c r="G106" s="34">
        <f t="shared" ref="G106:G111" si="158">SUM(B106:F106)</f>
        <v>0</v>
      </c>
      <c r="H106" s="95">
        <f t="shared" ref="H106:N106" si="159">SUM(H107:H110)</f>
        <v>0</v>
      </c>
      <c r="I106" s="34">
        <f t="shared" si="159"/>
        <v>0</v>
      </c>
      <c r="J106" s="34">
        <f t="shared" si="159"/>
        <v>0</v>
      </c>
      <c r="K106" s="34">
        <f>SUM(K107:K110)</f>
        <v>0</v>
      </c>
      <c r="L106" s="34">
        <f>SUM(L107:L110)</f>
        <v>0</v>
      </c>
      <c r="M106" s="34">
        <f>SUM(M107:M110)</f>
        <v>0</v>
      </c>
      <c r="N106" s="34">
        <f t="shared" si="159"/>
        <v>0</v>
      </c>
      <c r="O106" s="34">
        <f t="shared" ref="O106:O111" si="160">SUM(H106:N106)</f>
        <v>0</v>
      </c>
      <c r="P106" s="95">
        <f>SUM(P107:P110)</f>
        <v>0</v>
      </c>
      <c r="Q106" s="34">
        <f>SUM(Q107:Q110)</f>
        <v>0</v>
      </c>
      <c r="R106" s="34">
        <f>SUM(R107:R110)</f>
        <v>0</v>
      </c>
      <c r="S106" s="34">
        <f t="shared" ref="S106:S111" si="161">SUM(P106:R106)</f>
        <v>0</v>
      </c>
      <c r="T106" s="95">
        <f>SUM(T107:T110)</f>
        <v>0</v>
      </c>
      <c r="U106" s="34">
        <f>SUM(U107:U110)</f>
        <v>0</v>
      </c>
      <c r="V106" s="34">
        <f>SUM(V107:V110)</f>
        <v>0</v>
      </c>
      <c r="W106" s="34">
        <f>SUM(W107:W110)</f>
        <v>0</v>
      </c>
      <c r="X106" s="34">
        <f>SUM(X107:X110)</f>
        <v>0</v>
      </c>
      <c r="Y106" s="34">
        <f t="shared" ref="Y106:Y111" si="162">SUM(T106:X106)</f>
        <v>0</v>
      </c>
      <c r="Z106" s="95">
        <f t="shared" ref="Z106:AL106" si="163">SUM(Z107:Z110)</f>
        <v>0</v>
      </c>
      <c r="AA106" s="34">
        <f t="shared" si="163"/>
        <v>0</v>
      </c>
      <c r="AB106" s="34">
        <f t="shared" si="163"/>
        <v>0</v>
      </c>
      <c r="AC106" s="34">
        <f t="shared" si="163"/>
        <v>0</v>
      </c>
      <c r="AD106" s="34">
        <f t="shared" si="163"/>
        <v>0</v>
      </c>
      <c r="AE106" s="34">
        <f t="shared" si="163"/>
        <v>0</v>
      </c>
      <c r="AF106" s="34">
        <f t="shared" ref="AF106:AK106" si="164">SUM(AF107:AF110)</f>
        <v>0</v>
      </c>
      <c r="AG106" s="34">
        <f t="shared" si="164"/>
        <v>0</v>
      </c>
      <c r="AH106" s="34">
        <f t="shared" si="164"/>
        <v>0</v>
      </c>
      <c r="AI106" s="34">
        <f t="shared" si="164"/>
        <v>0</v>
      </c>
      <c r="AJ106" s="34">
        <f>SUM(AJ107:AJ110)</f>
        <v>0</v>
      </c>
      <c r="AK106" s="34">
        <f t="shared" si="164"/>
        <v>0</v>
      </c>
      <c r="AL106" s="34">
        <f t="shared" si="163"/>
        <v>0</v>
      </c>
      <c r="AM106" s="34">
        <f t="shared" ref="AM106:AM111" si="165">SUM(Z106:AL106)</f>
        <v>0</v>
      </c>
      <c r="AN106" s="95">
        <f>SUM(AN107:AN110)</f>
        <v>0</v>
      </c>
      <c r="AO106" s="34">
        <f>SUM(AO107:AO110)</f>
        <v>0</v>
      </c>
      <c r="AP106" s="34">
        <f>SUM(AP107:AP110)</f>
        <v>0</v>
      </c>
      <c r="AQ106" s="34">
        <f>SUM(AQ107:AQ110)</f>
        <v>0</v>
      </c>
      <c r="AR106" s="34">
        <f t="shared" ref="AR106:AR111" si="166">SUM(AN106:AQ106)</f>
        <v>0</v>
      </c>
      <c r="AS106" s="95">
        <f>SUM(AS107:AS110)</f>
        <v>0</v>
      </c>
      <c r="AT106" s="34">
        <f>SUM(AT107:AT110)</f>
        <v>0</v>
      </c>
      <c r="AU106" s="34">
        <f>SUM(AU107:AU110)</f>
        <v>0</v>
      </c>
      <c r="AV106" s="34">
        <f>SUM(AV107:AV110)</f>
        <v>0</v>
      </c>
      <c r="AW106" s="34">
        <f t="shared" ref="AW106:AW111" si="167">SUM(AS106:AV106)</f>
        <v>0</v>
      </c>
      <c r="AX106" s="48">
        <f t="shared" ref="AX106:AX111" si="168">SUM(AW106,AR106,AM106,Y106,S106,O106,G106)</f>
        <v>0</v>
      </c>
      <c r="AY106" s="33">
        <f t="shared" ref="AY106:CH106" si="169">SUM(AY107:AY109)</f>
        <v>0</v>
      </c>
      <c r="AZ106" s="34">
        <f t="shared" si="169"/>
        <v>0</v>
      </c>
      <c r="BA106" s="34">
        <f t="shared" ref="BA106" si="170">SUM(BA107:BA109)</f>
        <v>0</v>
      </c>
      <c r="BB106" s="34">
        <f>SUM(BB107:BB109)</f>
        <v>0</v>
      </c>
      <c r="BC106" s="34">
        <f>SUM(BC107:BC109)</f>
        <v>0</v>
      </c>
      <c r="BD106" s="34">
        <f t="shared" ref="BD106" si="171">SUM(BD107:BD109)</f>
        <v>0</v>
      </c>
      <c r="BE106" s="34">
        <f t="shared" si="169"/>
        <v>0</v>
      </c>
      <c r="BF106" s="34">
        <f t="shared" si="169"/>
        <v>0</v>
      </c>
      <c r="BG106" s="34">
        <f t="shared" si="169"/>
        <v>0</v>
      </c>
      <c r="BH106" s="34">
        <f t="shared" si="169"/>
        <v>0</v>
      </c>
      <c r="BI106" s="34">
        <f t="shared" si="169"/>
        <v>0</v>
      </c>
      <c r="BJ106" s="34">
        <f t="shared" si="169"/>
        <v>0</v>
      </c>
      <c r="BK106" s="34">
        <f t="shared" si="169"/>
        <v>0</v>
      </c>
      <c r="BL106" s="34">
        <f t="shared" si="169"/>
        <v>0</v>
      </c>
      <c r="BM106" s="34">
        <f t="shared" si="169"/>
        <v>0</v>
      </c>
      <c r="BN106" s="34">
        <f t="shared" si="169"/>
        <v>0</v>
      </c>
      <c r="BO106" s="34">
        <f t="shared" si="169"/>
        <v>0</v>
      </c>
      <c r="BP106" s="34">
        <f t="shared" si="169"/>
        <v>0</v>
      </c>
      <c r="BQ106" s="34">
        <f t="shared" si="169"/>
        <v>0</v>
      </c>
      <c r="BR106" s="34">
        <f t="shared" si="169"/>
        <v>0</v>
      </c>
      <c r="BS106" s="34">
        <f t="shared" si="169"/>
        <v>0</v>
      </c>
      <c r="BT106" s="34">
        <f t="shared" si="169"/>
        <v>0</v>
      </c>
      <c r="BU106" s="34">
        <f t="shared" si="169"/>
        <v>0</v>
      </c>
      <c r="BV106" s="34">
        <f t="shared" si="169"/>
        <v>0</v>
      </c>
      <c r="BW106" s="34">
        <f t="shared" si="169"/>
        <v>0</v>
      </c>
      <c r="BX106" s="34">
        <f t="shared" si="169"/>
        <v>0</v>
      </c>
      <c r="BY106" s="34">
        <f t="shared" si="169"/>
        <v>0</v>
      </c>
      <c r="BZ106" s="34">
        <f t="shared" si="169"/>
        <v>0</v>
      </c>
      <c r="CA106" s="34">
        <f t="shared" si="169"/>
        <v>0</v>
      </c>
      <c r="CB106" s="34">
        <f t="shared" si="169"/>
        <v>0</v>
      </c>
      <c r="CC106" s="34">
        <f t="shared" si="169"/>
        <v>0</v>
      </c>
      <c r="CD106" s="34">
        <f t="shared" si="169"/>
        <v>0</v>
      </c>
      <c r="CE106" s="54">
        <f t="shared" ref="CE106:CE111" si="172">SUM(AY106:CD106)</f>
        <v>0</v>
      </c>
      <c r="CF106" s="63">
        <f t="shared" si="169"/>
        <v>0</v>
      </c>
      <c r="CG106" s="64">
        <f t="shared" si="169"/>
        <v>0</v>
      </c>
      <c r="CH106" s="16">
        <f t="shared" si="169"/>
        <v>0</v>
      </c>
    </row>
    <row r="107" spans="1:92" ht="15" customHeight="1" x14ac:dyDescent="0.15">
      <c r="A107" s="6" t="s">
        <v>81</v>
      </c>
      <c r="B107" s="31">
        <v>0</v>
      </c>
      <c r="C107" s="32">
        <v>0</v>
      </c>
      <c r="D107" s="32">
        <v>0</v>
      </c>
      <c r="E107" s="32">
        <v>0</v>
      </c>
      <c r="F107" s="32">
        <v>0</v>
      </c>
      <c r="G107" s="32">
        <f t="shared" si="158"/>
        <v>0</v>
      </c>
      <c r="H107" s="94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f t="shared" si="160"/>
        <v>0</v>
      </c>
      <c r="P107" s="94">
        <v>0</v>
      </c>
      <c r="Q107" s="32">
        <v>0</v>
      </c>
      <c r="R107" s="32">
        <v>0</v>
      </c>
      <c r="S107" s="32">
        <f t="shared" si="161"/>
        <v>0</v>
      </c>
      <c r="T107" s="94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f t="shared" si="162"/>
        <v>0</v>
      </c>
      <c r="Z107" s="94">
        <v>0</v>
      </c>
      <c r="AA107" s="32">
        <v>0</v>
      </c>
      <c r="AB107" s="32">
        <v>0</v>
      </c>
      <c r="AC107" s="32">
        <v>0</v>
      </c>
      <c r="AD107" s="32">
        <v>0</v>
      </c>
      <c r="AE107" s="32">
        <v>0</v>
      </c>
      <c r="AF107" s="32">
        <v>0</v>
      </c>
      <c r="AG107" s="32">
        <v>0</v>
      </c>
      <c r="AH107" s="32">
        <v>0</v>
      </c>
      <c r="AI107" s="32">
        <v>0</v>
      </c>
      <c r="AJ107" s="32">
        <v>0</v>
      </c>
      <c r="AK107" s="32">
        <v>0</v>
      </c>
      <c r="AL107" s="32">
        <v>0</v>
      </c>
      <c r="AM107" s="32">
        <f t="shared" si="165"/>
        <v>0</v>
      </c>
      <c r="AN107" s="94">
        <v>0</v>
      </c>
      <c r="AO107" s="32">
        <v>0</v>
      </c>
      <c r="AP107" s="32">
        <v>0</v>
      </c>
      <c r="AQ107" s="32">
        <v>0</v>
      </c>
      <c r="AR107" s="32">
        <f t="shared" si="166"/>
        <v>0</v>
      </c>
      <c r="AS107" s="94">
        <v>0</v>
      </c>
      <c r="AT107" s="32">
        <v>0</v>
      </c>
      <c r="AU107" s="32">
        <v>0</v>
      </c>
      <c r="AV107" s="32">
        <v>0</v>
      </c>
      <c r="AW107" s="32">
        <f t="shared" si="167"/>
        <v>0</v>
      </c>
      <c r="AX107" s="47">
        <f t="shared" si="168"/>
        <v>0</v>
      </c>
      <c r="AY107" s="31">
        <v>0</v>
      </c>
      <c r="AZ107" s="32">
        <v>0</v>
      </c>
      <c r="BA107" s="32">
        <v>0</v>
      </c>
      <c r="BB107" s="32">
        <v>0</v>
      </c>
      <c r="BC107" s="32">
        <v>0</v>
      </c>
      <c r="BD107" s="32">
        <v>0</v>
      </c>
      <c r="BE107" s="32">
        <v>0</v>
      </c>
      <c r="BF107" s="32">
        <v>0</v>
      </c>
      <c r="BG107" s="32">
        <v>0</v>
      </c>
      <c r="BH107" s="32">
        <v>0</v>
      </c>
      <c r="BI107" s="32">
        <v>0</v>
      </c>
      <c r="BJ107" s="32">
        <v>0</v>
      </c>
      <c r="BK107" s="32">
        <v>0</v>
      </c>
      <c r="BL107" s="32">
        <v>0</v>
      </c>
      <c r="BM107" s="32">
        <v>0</v>
      </c>
      <c r="BN107" s="32">
        <v>0</v>
      </c>
      <c r="BO107" s="32">
        <v>0</v>
      </c>
      <c r="BP107" s="32">
        <v>0</v>
      </c>
      <c r="BQ107" s="32">
        <v>0</v>
      </c>
      <c r="BR107" s="32">
        <v>0</v>
      </c>
      <c r="BS107" s="32">
        <v>0</v>
      </c>
      <c r="BT107" s="32">
        <v>0</v>
      </c>
      <c r="BU107" s="32">
        <v>0</v>
      </c>
      <c r="BV107" s="32">
        <v>0</v>
      </c>
      <c r="BW107" s="32">
        <v>0</v>
      </c>
      <c r="BX107" s="32">
        <v>0</v>
      </c>
      <c r="BY107" s="32">
        <v>0</v>
      </c>
      <c r="BZ107" s="32">
        <v>0</v>
      </c>
      <c r="CA107" s="32">
        <v>0</v>
      </c>
      <c r="CB107" s="32">
        <v>0</v>
      </c>
      <c r="CC107" s="32">
        <v>0</v>
      </c>
      <c r="CD107" s="32">
        <v>0</v>
      </c>
      <c r="CE107" s="55">
        <f t="shared" si="172"/>
        <v>0</v>
      </c>
      <c r="CF107" s="61">
        <v>0</v>
      </c>
      <c r="CG107" s="62">
        <v>0</v>
      </c>
      <c r="CH107" s="19">
        <f>SUM(AX107+CE107+CF107+CG107)</f>
        <v>0</v>
      </c>
    </row>
    <row r="108" spans="1:92" ht="15" customHeight="1" x14ac:dyDescent="0.15">
      <c r="A108" s="6" t="s">
        <v>82</v>
      </c>
      <c r="B108" s="31">
        <v>0</v>
      </c>
      <c r="C108" s="32">
        <v>0</v>
      </c>
      <c r="D108" s="32">
        <v>0</v>
      </c>
      <c r="E108" s="32">
        <v>0</v>
      </c>
      <c r="F108" s="32">
        <v>0</v>
      </c>
      <c r="G108" s="32">
        <f t="shared" si="158"/>
        <v>0</v>
      </c>
      <c r="H108" s="94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0</v>
      </c>
      <c r="O108" s="32">
        <f t="shared" si="160"/>
        <v>0</v>
      </c>
      <c r="P108" s="94">
        <v>0</v>
      </c>
      <c r="Q108" s="32">
        <v>0</v>
      </c>
      <c r="R108" s="32">
        <v>0</v>
      </c>
      <c r="S108" s="32">
        <f t="shared" si="161"/>
        <v>0</v>
      </c>
      <c r="T108" s="94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f t="shared" si="162"/>
        <v>0</v>
      </c>
      <c r="Z108" s="94">
        <v>0</v>
      </c>
      <c r="AA108" s="32">
        <v>0</v>
      </c>
      <c r="AB108" s="32">
        <v>0</v>
      </c>
      <c r="AC108" s="32">
        <v>0</v>
      </c>
      <c r="AD108" s="32">
        <v>0</v>
      </c>
      <c r="AE108" s="32">
        <v>0</v>
      </c>
      <c r="AF108" s="32">
        <v>0</v>
      </c>
      <c r="AG108" s="32">
        <v>0</v>
      </c>
      <c r="AH108" s="32">
        <v>0</v>
      </c>
      <c r="AI108" s="32">
        <v>0</v>
      </c>
      <c r="AJ108" s="32">
        <v>0</v>
      </c>
      <c r="AK108" s="32">
        <v>0</v>
      </c>
      <c r="AL108" s="32">
        <v>0</v>
      </c>
      <c r="AM108" s="32">
        <f t="shared" si="165"/>
        <v>0</v>
      </c>
      <c r="AN108" s="94">
        <v>0</v>
      </c>
      <c r="AO108" s="32">
        <v>0</v>
      </c>
      <c r="AP108" s="32">
        <v>0</v>
      </c>
      <c r="AQ108" s="32">
        <v>0</v>
      </c>
      <c r="AR108" s="32">
        <f t="shared" si="166"/>
        <v>0</v>
      </c>
      <c r="AS108" s="94">
        <v>0</v>
      </c>
      <c r="AT108" s="32">
        <v>0</v>
      </c>
      <c r="AU108" s="32">
        <v>0</v>
      </c>
      <c r="AV108" s="32">
        <v>0</v>
      </c>
      <c r="AW108" s="32">
        <f t="shared" si="167"/>
        <v>0</v>
      </c>
      <c r="AX108" s="47">
        <f t="shared" si="168"/>
        <v>0</v>
      </c>
      <c r="AY108" s="31">
        <v>0</v>
      </c>
      <c r="AZ108" s="32">
        <v>0</v>
      </c>
      <c r="BA108" s="32">
        <v>0</v>
      </c>
      <c r="BB108" s="32">
        <v>0</v>
      </c>
      <c r="BC108" s="32">
        <v>0</v>
      </c>
      <c r="BD108" s="32">
        <v>0</v>
      </c>
      <c r="BE108" s="32">
        <v>0</v>
      </c>
      <c r="BF108" s="32">
        <v>0</v>
      </c>
      <c r="BG108" s="32">
        <v>0</v>
      </c>
      <c r="BH108" s="32">
        <v>0</v>
      </c>
      <c r="BI108" s="32">
        <v>0</v>
      </c>
      <c r="BJ108" s="32">
        <v>0</v>
      </c>
      <c r="BK108" s="32">
        <v>0</v>
      </c>
      <c r="BL108" s="32">
        <v>0</v>
      </c>
      <c r="BM108" s="32">
        <v>0</v>
      </c>
      <c r="BN108" s="32">
        <v>0</v>
      </c>
      <c r="BO108" s="32">
        <v>0</v>
      </c>
      <c r="BP108" s="32">
        <v>0</v>
      </c>
      <c r="BQ108" s="32">
        <v>0</v>
      </c>
      <c r="BR108" s="32">
        <v>0</v>
      </c>
      <c r="BS108" s="32">
        <v>0</v>
      </c>
      <c r="BT108" s="32">
        <v>0</v>
      </c>
      <c r="BU108" s="32">
        <v>0</v>
      </c>
      <c r="BV108" s="32">
        <v>0</v>
      </c>
      <c r="BW108" s="32">
        <v>0</v>
      </c>
      <c r="BX108" s="32">
        <v>0</v>
      </c>
      <c r="BY108" s="32">
        <v>0</v>
      </c>
      <c r="BZ108" s="32">
        <v>0</v>
      </c>
      <c r="CA108" s="32">
        <v>0</v>
      </c>
      <c r="CB108" s="32">
        <v>0</v>
      </c>
      <c r="CC108" s="32">
        <v>0</v>
      </c>
      <c r="CD108" s="32">
        <v>0</v>
      </c>
      <c r="CE108" s="55">
        <f t="shared" si="172"/>
        <v>0</v>
      </c>
      <c r="CF108" s="61">
        <v>0</v>
      </c>
      <c r="CG108" s="62">
        <v>0</v>
      </c>
      <c r="CH108" s="19">
        <f>SUM(AX108+CE108+CF108+CG108)</f>
        <v>0</v>
      </c>
    </row>
    <row r="109" spans="1:92" ht="15" customHeight="1" x14ac:dyDescent="0.15">
      <c r="A109" s="6" t="s">
        <v>83</v>
      </c>
      <c r="B109" s="29">
        <v>0</v>
      </c>
      <c r="C109" s="30">
        <v>0</v>
      </c>
      <c r="D109" s="30">
        <v>0</v>
      </c>
      <c r="E109" s="30">
        <v>0</v>
      </c>
      <c r="F109" s="30">
        <v>0</v>
      </c>
      <c r="G109" s="30">
        <f t="shared" si="158"/>
        <v>0</v>
      </c>
      <c r="H109" s="96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f t="shared" si="160"/>
        <v>0</v>
      </c>
      <c r="P109" s="96">
        <v>0</v>
      </c>
      <c r="Q109" s="30">
        <v>0</v>
      </c>
      <c r="R109" s="30">
        <v>0</v>
      </c>
      <c r="S109" s="30">
        <f t="shared" si="161"/>
        <v>0</v>
      </c>
      <c r="T109" s="96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f t="shared" si="162"/>
        <v>0</v>
      </c>
      <c r="Z109" s="96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30">
        <v>0</v>
      </c>
      <c r="AL109" s="30">
        <v>0</v>
      </c>
      <c r="AM109" s="30">
        <f t="shared" si="165"/>
        <v>0</v>
      </c>
      <c r="AN109" s="96">
        <v>0</v>
      </c>
      <c r="AO109" s="30">
        <v>0</v>
      </c>
      <c r="AP109" s="30">
        <v>0</v>
      </c>
      <c r="AQ109" s="30">
        <v>0</v>
      </c>
      <c r="AR109" s="30">
        <f t="shared" si="166"/>
        <v>0</v>
      </c>
      <c r="AS109" s="96">
        <v>0</v>
      </c>
      <c r="AT109" s="30">
        <v>0</v>
      </c>
      <c r="AU109" s="30">
        <v>0</v>
      </c>
      <c r="AV109" s="30">
        <v>0</v>
      </c>
      <c r="AW109" s="30">
        <f t="shared" si="167"/>
        <v>0</v>
      </c>
      <c r="AX109" s="49">
        <f t="shared" si="168"/>
        <v>0</v>
      </c>
      <c r="AY109" s="29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  <c r="BJ109" s="30">
        <v>0</v>
      </c>
      <c r="BK109" s="30">
        <v>0</v>
      </c>
      <c r="BL109" s="30">
        <v>0</v>
      </c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53">
        <f t="shared" si="172"/>
        <v>0</v>
      </c>
      <c r="CF109" s="65">
        <v>0</v>
      </c>
      <c r="CG109" s="66">
        <v>0</v>
      </c>
      <c r="CH109" s="15">
        <f>SUM(AX109+CE109+CF109+CG109)</f>
        <v>0</v>
      </c>
    </row>
    <row r="110" spans="1:92" ht="15" customHeight="1" x14ac:dyDescent="0.15">
      <c r="A110" s="6" t="s">
        <v>9</v>
      </c>
      <c r="B110" s="33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f t="shared" si="158"/>
        <v>0</v>
      </c>
      <c r="H110" s="95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f t="shared" si="160"/>
        <v>0</v>
      </c>
      <c r="P110" s="95">
        <v>0</v>
      </c>
      <c r="Q110" s="34">
        <v>0</v>
      </c>
      <c r="R110" s="34">
        <v>0</v>
      </c>
      <c r="S110" s="34">
        <f t="shared" si="161"/>
        <v>0</v>
      </c>
      <c r="T110" s="95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f t="shared" si="162"/>
        <v>0</v>
      </c>
      <c r="Z110" s="95">
        <v>0</v>
      </c>
      <c r="AA110" s="34">
        <v>0</v>
      </c>
      <c r="AB110" s="34">
        <v>0</v>
      </c>
      <c r="AC110" s="34">
        <v>0</v>
      </c>
      <c r="AD110" s="34">
        <v>0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f t="shared" si="165"/>
        <v>0</v>
      </c>
      <c r="AN110" s="95">
        <v>0</v>
      </c>
      <c r="AO110" s="34">
        <v>0</v>
      </c>
      <c r="AP110" s="34">
        <v>0</v>
      </c>
      <c r="AQ110" s="34">
        <v>0</v>
      </c>
      <c r="AR110" s="34">
        <f t="shared" si="166"/>
        <v>0</v>
      </c>
      <c r="AS110" s="95">
        <v>0</v>
      </c>
      <c r="AT110" s="34">
        <v>0</v>
      </c>
      <c r="AU110" s="34">
        <v>0</v>
      </c>
      <c r="AV110" s="34">
        <v>0</v>
      </c>
      <c r="AW110" s="34">
        <f t="shared" si="167"/>
        <v>0</v>
      </c>
      <c r="AX110" s="48">
        <f t="shared" si="168"/>
        <v>0</v>
      </c>
      <c r="AY110" s="33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  <c r="BU110" s="34">
        <v>0</v>
      </c>
      <c r="BV110" s="34">
        <v>0</v>
      </c>
      <c r="BW110" s="34">
        <v>0</v>
      </c>
      <c r="BX110" s="34">
        <v>0</v>
      </c>
      <c r="BY110" s="34">
        <v>0</v>
      </c>
      <c r="BZ110" s="34">
        <v>0</v>
      </c>
      <c r="CA110" s="34">
        <v>0</v>
      </c>
      <c r="CB110" s="34">
        <v>0</v>
      </c>
      <c r="CC110" s="34">
        <v>0</v>
      </c>
      <c r="CD110" s="34">
        <v>0</v>
      </c>
      <c r="CE110" s="54">
        <f t="shared" si="172"/>
        <v>0</v>
      </c>
      <c r="CF110" s="63">
        <v>0</v>
      </c>
      <c r="CG110" s="63">
        <v>0</v>
      </c>
      <c r="CH110" s="28">
        <f>SUM(AX110+CE110+CF110+CG110)</f>
        <v>0</v>
      </c>
    </row>
    <row r="111" spans="1:92" ht="15" customHeight="1" thickBot="1" x14ac:dyDescent="0.2">
      <c r="A111" s="7" t="s">
        <v>84</v>
      </c>
      <c r="B111" s="39">
        <f>SUM(B106,B110)</f>
        <v>0</v>
      </c>
      <c r="C111" s="40">
        <f>SUM(C106,C110)</f>
        <v>0</v>
      </c>
      <c r="D111" s="40">
        <f>SUM(D106,D110)</f>
        <v>0</v>
      </c>
      <c r="E111" s="40">
        <f>SUM(E106,E110)</f>
        <v>0</v>
      </c>
      <c r="F111" s="40">
        <f>SUM(F106,F110)</f>
        <v>0</v>
      </c>
      <c r="G111" s="40">
        <f t="shared" si="158"/>
        <v>0</v>
      </c>
      <c r="H111" s="105">
        <f t="shared" ref="H111:N111" si="173">SUM(H106,H110)</f>
        <v>0</v>
      </c>
      <c r="I111" s="40">
        <f t="shared" si="173"/>
        <v>0</v>
      </c>
      <c r="J111" s="40">
        <f t="shared" si="173"/>
        <v>0</v>
      </c>
      <c r="K111" s="40">
        <f t="shared" si="173"/>
        <v>0</v>
      </c>
      <c r="L111" s="40">
        <f t="shared" si="173"/>
        <v>0</v>
      </c>
      <c r="M111" s="40">
        <f t="shared" si="173"/>
        <v>0</v>
      </c>
      <c r="N111" s="40">
        <f t="shared" si="173"/>
        <v>0</v>
      </c>
      <c r="O111" s="40">
        <f t="shared" si="160"/>
        <v>0</v>
      </c>
      <c r="P111" s="105">
        <f>SUM(P106,P110)</f>
        <v>0</v>
      </c>
      <c r="Q111" s="40">
        <f>SUM(Q106,Q110)</f>
        <v>0</v>
      </c>
      <c r="R111" s="40">
        <f>SUM(R106,R110)</f>
        <v>0</v>
      </c>
      <c r="S111" s="40">
        <f t="shared" si="161"/>
        <v>0</v>
      </c>
      <c r="T111" s="105">
        <f>SUM(T106,T110)</f>
        <v>0</v>
      </c>
      <c r="U111" s="40">
        <f>SUM(U106,U110)</f>
        <v>0</v>
      </c>
      <c r="V111" s="40">
        <f>SUM(V106,V110)</f>
        <v>0</v>
      </c>
      <c r="W111" s="40">
        <f>SUM(W106,W110)</f>
        <v>0</v>
      </c>
      <c r="X111" s="40">
        <f>SUM(X106,X110)</f>
        <v>0</v>
      </c>
      <c r="Y111" s="40">
        <f t="shared" si="162"/>
        <v>0</v>
      </c>
      <c r="Z111" s="105">
        <f t="shared" ref="Z111:AL111" si="174">SUM(Z106,Z110)</f>
        <v>0</v>
      </c>
      <c r="AA111" s="40">
        <f t="shared" si="174"/>
        <v>0</v>
      </c>
      <c r="AB111" s="40">
        <f t="shared" si="174"/>
        <v>0</v>
      </c>
      <c r="AC111" s="40">
        <f t="shared" si="174"/>
        <v>0</v>
      </c>
      <c r="AD111" s="40">
        <f t="shared" si="174"/>
        <v>0</v>
      </c>
      <c r="AE111" s="40">
        <f t="shared" si="174"/>
        <v>0</v>
      </c>
      <c r="AF111" s="40">
        <f t="shared" si="174"/>
        <v>0</v>
      </c>
      <c r="AG111" s="40">
        <f t="shared" si="174"/>
        <v>0</v>
      </c>
      <c r="AH111" s="40">
        <f t="shared" si="174"/>
        <v>0</v>
      </c>
      <c r="AI111" s="40">
        <f t="shared" si="174"/>
        <v>0</v>
      </c>
      <c r="AJ111" s="40">
        <f t="shared" si="174"/>
        <v>0</v>
      </c>
      <c r="AK111" s="40">
        <f t="shared" si="174"/>
        <v>0</v>
      </c>
      <c r="AL111" s="40">
        <f t="shared" si="174"/>
        <v>0</v>
      </c>
      <c r="AM111" s="40">
        <f t="shared" si="165"/>
        <v>0</v>
      </c>
      <c r="AN111" s="105">
        <f>SUM(AN106,AN110)</f>
        <v>0</v>
      </c>
      <c r="AO111" s="40">
        <f>SUM(AO106,AO110)</f>
        <v>0</v>
      </c>
      <c r="AP111" s="40">
        <f>SUM(AP106,AP110)</f>
        <v>0</v>
      </c>
      <c r="AQ111" s="40">
        <f>SUM(AQ106,AQ110)</f>
        <v>0</v>
      </c>
      <c r="AR111" s="40">
        <f t="shared" si="166"/>
        <v>0</v>
      </c>
      <c r="AS111" s="105">
        <f>SUM(AS106,AS110)</f>
        <v>0</v>
      </c>
      <c r="AT111" s="40">
        <f>SUM(AT106,AT110)</f>
        <v>0</v>
      </c>
      <c r="AU111" s="40">
        <f>SUM(AU106,AU110)</f>
        <v>0</v>
      </c>
      <c r="AV111" s="40">
        <f>SUM(AV106,AV110)</f>
        <v>0</v>
      </c>
      <c r="AW111" s="40">
        <f t="shared" si="167"/>
        <v>0</v>
      </c>
      <c r="AX111" s="46">
        <f t="shared" si="168"/>
        <v>0</v>
      </c>
      <c r="AY111" s="39">
        <f>SUM(AY106,AY110)</f>
        <v>0</v>
      </c>
      <c r="AZ111" s="40">
        <f t="shared" ref="AZ111:CG111" si="175">SUM(AZ106,AZ110)</f>
        <v>0</v>
      </c>
      <c r="BA111" s="40">
        <f t="shared" ref="BA111" si="176">SUM(BA106,BA110)</f>
        <v>0</v>
      </c>
      <c r="BB111" s="40">
        <f>SUM(BB106,BB110)</f>
        <v>0</v>
      </c>
      <c r="BC111" s="40">
        <f>SUM(BC106,BC110)</f>
        <v>0</v>
      </c>
      <c r="BD111" s="40">
        <f t="shared" ref="BD111" si="177">SUM(BD106,BD110)</f>
        <v>0</v>
      </c>
      <c r="BE111" s="40">
        <f t="shared" si="175"/>
        <v>0</v>
      </c>
      <c r="BF111" s="40">
        <f t="shared" si="175"/>
        <v>0</v>
      </c>
      <c r="BG111" s="40">
        <f t="shared" si="175"/>
        <v>0</v>
      </c>
      <c r="BH111" s="40">
        <f t="shared" si="175"/>
        <v>0</v>
      </c>
      <c r="BI111" s="40">
        <f t="shared" si="175"/>
        <v>0</v>
      </c>
      <c r="BJ111" s="40">
        <f t="shared" si="175"/>
        <v>0</v>
      </c>
      <c r="BK111" s="40">
        <f t="shared" si="175"/>
        <v>0</v>
      </c>
      <c r="BL111" s="40">
        <f t="shared" si="175"/>
        <v>0</v>
      </c>
      <c r="BM111" s="40">
        <f t="shared" si="175"/>
        <v>0</v>
      </c>
      <c r="BN111" s="40">
        <f t="shared" si="175"/>
        <v>0</v>
      </c>
      <c r="BO111" s="40">
        <f t="shared" si="175"/>
        <v>0</v>
      </c>
      <c r="BP111" s="40">
        <f t="shared" si="175"/>
        <v>0</v>
      </c>
      <c r="BQ111" s="40">
        <f t="shared" si="175"/>
        <v>0</v>
      </c>
      <c r="BR111" s="40">
        <f t="shared" si="175"/>
        <v>0</v>
      </c>
      <c r="BS111" s="40">
        <f t="shared" si="175"/>
        <v>0</v>
      </c>
      <c r="BT111" s="40">
        <f t="shared" si="175"/>
        <v>0</v>
      </c>
      <c r="BU111" s="40">
        <f t="shared" si="175"/>
        <v>0</v>
      </c>
      <c r="BV111" s="40">
        <f t="shared" si="175"/>
        <v>0</v>
      </c>
      <c r="BW111" s="40">
        <f t="shared" si="175"/>
        <v>0</v>
      </c>
      <c r="BX111" s="40">
        <f t="shared" si="175"/>
        <v>0</v>
      </c>
      <c r="BY111" s="40">
        <f t="shared" si="175"/>
        <v>0</v>
      </c>
      <c r="BZ111" s="40">
        <f t="shared" si="175"/>
        <v>0</v>
      </c>
      <c r="CA111" s="40">
        <f t="shared" si="175"/>
        <v>0</v>
      </c>
      <c r="CB111" s="40">
        <f t="shared" si="175"/>
        <v>0</v>
      </c>
      <c r="CC111" s="40">
        <f t="shared" si="175"/>
        <v>0</v>
      </c>
      <c r="CD111" s="40">
        <f t="shared" si="175"/>
        <v>0</v>
      </c>
      <c r="CE111" s="57">
        <f t="shared" si="172"/>
        <v>0</v>
      </c>
      <c r="CF111" s="67">
        <f t="shared" si="175"/>
        <v>0</v>
      </c>
      <c r="CG111" s="67">
        <f t="shared" si="175"/>
        <v>0</v>
      </c>
      <c r="CH111" s="21">
        <f>SUM(AX111+CE111+CF111+CG111)</f>
        <v>0</v>
      </c>
    </row>
    <row r="112" spans="1:92" ht="15" customHeight="1" x14ac:dyDescent="0.15">
      <c r="A112" s="6" t="s">
        <v>85</v>
      </c>
      <c r="B112" s="31"/>
      <c r="C112" s="32"/>
      <c r="D112" s="32"/>
      <c r="E112" s="32"/>
      <c r="F112" s="32"/>
      <c r="G112" s="32"/>
      <c r="H112" s="94"/>
      <c r="I112" s="32"/>
      <c r="J112" s="32"/>
      <c r="K112" s="32"/>
      <c r="L112" s="32"/>
      <c r="M112" s="32"/>
      <c r="N112" s="32"/>
      <c r="O112" s="32"/>
      <c r="P112" s="94"/>
      <c r="Q112" s="32"/>
      <c r="R112" s="32"/>
      <c r="S112" s="32"/>
      <c r="T112" s="94"/>
      <c r="U112" s="32"/>
      <c r="V112" s="32"/>
      <c r="W112" s="32"/>
      <c r="X112" s="32"/>
      <c r="Y112" s="32"/>
      <c r="Z112" s="94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94"/>
      <c r="AO112" s="32"/>
      <c r="AP112" s="32"/>
      <c r="AQ112" s="32"/>
      <c r="AR112" s="32"/>
      <c r="AS112" s="94"/>
      <c r="AT112" s="32"/>
      <c r="AU112" s="32"/>
      <c r="AV112" s="32"/>
      <c r="AW112" s="32"/>
      <c r="AX112" s="47"/>
      <c r="AY112" s="31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55"/>
      <c r="CF112" s="61"/>
      <c r="CG112" s="62"/>
      <c r="CH112" s="15"/>
    </row>
    <row r="113" spans="1:91" ht="15" customHeight="1" x14ac:dyDescent="0.15">
      <c r="A113" s="6" t="s">
        <v>10</v>
      </c>
      <c r="B113" s="33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f t="shared" ref="G113:G120" si="178">SUM(B113:F113)</f>
        <v>0</v>
      </c>
      <c r="H113" s="95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f t="shared" ref="O113:O120" si="179">SUM(H113:N113)</f>
        <v>0</v>
      </c>
      <c r="P113" s="95">
        <v>0</v>
      </c>
      <c r="Q113" s="34">
        <v>0</v>
      </c>
      <c r="R113" s="34">
        <v>0</v>
      </c>
      <c r="S113" s="34">
        <f t="shared" ref="S113:S120" si="180">SUM(P113:R113)</f>
        <v>0</v>
      </c>
      <c r="T113" s="95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f t="shared" ref="Y113:Y120" si="181">SUM(T113:X113)</f>
        <v>0</v>
      </c>
      <c r="Z113" s="95">
        <v>0</v>
      </c>
      <c r="AA113" s="34">
        <v>0</v>
      </c>
      <c r="AB113" s="34">
        <v>0</v>
      </c>
      <c r="AC113" s="34">
        <v>0</v>
      </c>
      <c r="AD113" s="34">
        <v>0</v>
      </c>
      <c r="AE113" s="34">
        <v>0</v>
      </c>
      <c r="AF113" s="34">
        <v>0</v>
      </c>
      <c r="AG113" s="34">
        <v>0</v>
      </c>
      <c r="AH113" s="34">
        <v>0</v>
      </c>
      <c r="AI113" s="34">
        <v>0</v>
      </c>
      <c r="AJ113" s="34">
        <v>0</v>
      </c>
      <c r="AK113" s="34">
        <v>0</v>
      </c>
      <c r="AL113" s="34">
        <v>0</v>
      </c>
      <c r="AM113" s="34">
        <f t="shared" ref="AM113:AM120" si="182">SUM(Z113:AL113)</f>
        <v>0</v>
      </c>
      <c r="AN113" s="95">
        <v>0</v>
      </c>
      <c r="AO113" s="34">
        <v>0</v>
      </c>
      <c r="AP113" s="34">
        <v>0</v>
      </c>
      <c r="AQ113" s="34">
        <v>0</v>
      </c>
      <c r="AR113" s="34">
        <f t="shared" ref="AR113:AR120" si="183">SUM(AN113:AQ113)</f>
        <v>0</v>
      </c>
      <c r="AS113" s="95">
        <v>0</v>
      </c>
      <c r="AT113" s="34">
        <v>0</v>
      </c>
      <c r="AU113" s="34">
        <v>0</v>
      </c>
      <c r="AV113" s="34">
        <v>0</v>
      </c>
      <c r="AW113" s="34">
        <f t="shared" ref="AW113:AW120" si="184">SUM(AS113:AV113)</f>
        <v>0</v>
      </c>
      <c r="AX113" s="48">
        <f t="shared" ref="AX113:AX120" si="185">SUM(AW113,AR113,AM113,Y113,S113,O113,G113)</f>
        <v>0</v>
      </c>
      <c r="AY113" s="33">
        <v>0</v>
      </c>
      <c r="AZ113" s="34">
        <v>0</v>
      </c>
      <c r="BA113" s="34">
        <v>0</v>
      </c>
      <c r="BB113" s="34">
        <v>0</v>
      </c>
      <c r="BC113" s="34">
        <v>0</v>
      </c>
      <c r="BD113" s="34">
        <v>0</v>
      </c>
      <c r="BE113" s="34">
        <v>0</v>
      </c>
      <c r="BF113" s="34">
        <v>0</v>
      </c>
      <c r="BG113" s="34">
        <v>0</v>
      </c>
      <c r="BH113" s="34">
        <v>0</v>
      </c>
      <c r="BI113" s="34">
        <v>0</v>
      </c>
      <c r="BJ113" s="34">
        <v>0</v>
      </c>
      <c r="BK113" s="34">
        <v>0</v>
      </c>
      <c r="BL113" s="34">
        <v>0</v>
      </c>
      <c r="BM113" s="34">
        <v>0</v>
      </c>
      <c r="BN113" s="34">
        <v>0</v>
      </c>
      <c r="BO113" s="34">
        <v>0</v>
      </c>
      <c r="BP113" s="34">
        <v>0</v>
      </c>
      <c r="BQ113" s="34">
        <v>0</v>
      </c>
      <c r="BR113" s="34">
        <v>0</v>
      </c>
      <c r="BS113" s="34">
        <v>0</v>
      </c>
      <c r="BT113" s="34">
        <v>0</v>
      </c>
      <c r="BU113" s="34">
        <v>0</v>
      </c>
      <c r="BV113" s="34">
        <v>0</v>
      </c>
      <c r="BW113" s="34">
        <v>0</v>
      </c>
      <c r="BX113" s="34">
        <v>0</v>
      </c>
      <c r="BY113" s="34">
        <v>0</v>
      </c>
      <c r="BZ113" s="34">
        <v>0</v>
      </c>
      <c r="CA113" s="34">
        <v>0</v>
      </c>
      <c r="CB113" s="34">
        <v>0</v>
      </c>
      <c r="CC113" s="34">
        <v>0</v>
      </c>
      <c r="CD113" s="34">
        <v>0</v>
      </c>
      <c r="CE113" s="54">
        <f t="shared" ref="CE113:CE120" si="186">SUM(AY113:CD113)</f>
        <v>0</v>
      </c>
      <c r="CF113" s="63">
        <v>0</v>
      </c>
      <c r="CG113" s="63">
        <v>0</v>
      </c>
      <c r="CH113" s="20">
        <f>SUM(AX113+CE113+CF113+CG113)</f>
        <v>0</v>
      </c>
    </row>
    <row r="114" spans="1:91" ht="15" customHeight="1" x14ac:dyDescent="0.15">
      <c r="A114" s="6" t="s">
        <v>11</v>
      </c>
      <c r="B114" s="33">
        <f t="shared" ref="B114:AY114" si="187">SUM(B115)</f>
        <v>0</v>
      </c>
      <c r="C114" s="34">
        <f t="shared" si="187"/>
        <v>0</v>
      </c>
      <c r="D114" s="34">
        <f t="shared" si="187"/>
        <v>0</v>
      </c>
      <c r="E114" s="34">
        <f t="shared" si="187"/>
        <v>0</v>
      </c>
      <c r="F114" s="34">
        <f t="shared" si="187"/>
        <v>0</v>
      </c>
      <c r="G114" s="34">
        <f t="shared" si="178"/>
        <v>0</v>
      </c>
      <c r="H114" s="95">
        <f t="shared" si="187"/>
        <v>0</v>
      </c>
      <c r="I114" s="34">
        <f t="shared" si="187"/>
        <v>0</v>
      </c>
      <c r="J114" s="34">
        <f t="shared" si="187"/>
        <v>0</v>
      </c>
      <c r="K114" s="34">
        <f t="shared" si="187"/>
        <v>0</v>
      </c>
      <c r="L114" s="34">
        <f t="shared" si="187"/>
        <v>0</v>
      </c>
      <c r="M114" s="34">
        <f t="shared" si="187"/>
        <v>0</v>
      </c>
      <c r="N114" s="34">
        <f t="shared" si="187"/>
        <v>0</v>
      </c>
      <c r="O114" s="34">
        <f t="shared" si="179"/>
        <v>0</v>
      </c>
      <c r="P114" s="95">
        <f t="shared" si="187"/>
        <v>0</v>
      </c>
      <c r="Q114" s="34">
        <f t="shared" si="187"/>
        <v>0</v>
      </c>
      <c r="R114" s="34">
        <f t="shared" si="187"/>
        <v>0</v>
      </c>
      <c r="S114" s="34">
        <f t="shared" si="180"/>
        <v>0</v>
      </c>
      <c r="T114" s="95">
        <f t="shared" si="187"/>
        <v>0</v>
      </c>
      <c r="U114" s="34">
        <f t="shared" si="187"/>
        <v>0</v>
      </c>
      <c r="V114" s="34">
        <f t="shared" si="187"/>
        <v>0</v>
      </c>
      <c r="W114" s="34">
        <f t="shared" si="187"/>
        <v>0</v>
      </c>
      <c r="X114" s="34">
        <f t="shared" si="187"/>
        <v>0</v>
      </c>
      <c r="Y114" s="34">
        <f t="shared" si="181"/>
        <v>0</v>
      </c>
      <c r="Z114" s="95">
        <f t="shared" si="187"/>
        <v>0</v>
      </c>
      <c r="AA114" s="34">
        <f t="shared" si="187"/>
        <v>0</v>
      </c>
      <c r="AB114" s="34">
        <f t="shared" si="187"/>
        <v>0</v>
      </c>
      <c r="AC114" s="34">
        <f t="shared" si="187"/>
        <v>0</v>
      </c>
      <c r="AD114" s="34">
        <f t="shared" si="187"/>
        <v>0</v>
      </c>
      <c r="AE114" s="34">
        <f t="shared" si="187"/>
        <v>0</v>
      </c>
      <c r="AF114" s="34">
        <f t="shared" si="187"/>
        <v>0</v>
      </c>
      <c r="AG114" s="34">
        <f t="shared" si="187"/>
        <v>0</v>
      </c>
      <c r="AH114" s="34">
        <f t="shared" si="187"/>
        <v>0</v>
      </c>
      <c r="AI114" s="34">
        <f t="shared" si="187"/>
        <v>0</v>
      </c>
      <c r="AJ114" s="34">
        <f t="shared" si="187"/>
        <v>0</v>
      </c>
      <c r="AK114" s="34">
        <f t="shared" si="187"/>
        <v>0</v>
      </c>
      <c r="AL114" s="34">
        <f t="shared" si="187"/>
        <v>0</v>
      </c>
      <c r="AM114" s="34">
        <f t="shared" si="182"/>
        <v>0</v>
      </c>
      <c r="AN114" s="95">
        <f t="shared" si="187"/>
        <v>0</v>
      </c>
      <c r="AO114" s="34">
        <f t="shared" si="187"/>
        <v>0</v>
      </c>
      <c r="AP114" s="34">
        <f t="shared" si="187"/>
        <v>0</v>
      </c>
      <c r="AQ114" s="34">
        <f t="shared" si="187"/>
        <v>0</v>
      </c>
      <c r="AR114" s="34">
        <f t="shared" si="183"/>
        <v>0</v>
      </c>
      <c r="AS114" s="95">
        <f t="shared" si="187"/>
        <v>0</v>
      </c>
      <c r="AT114" s="34">
        <f t="shared" si="187"/>
        <v>0</v>
      </c>
      <c r="AU114" s="34">
        <f t="shared" si="187"/>
        <v>0</v>
      </c>
      <c r="AV114" s="34">
        <f t="shared" si="187"/>
        <v>0</v>
      </c>
      <c r="AW114" s="34">
        <f t="shared" si="184"/>
        <v>0</v>
      </c>
      <c r="AX114" s="48">
        <f t="shared" si="185"/>
        <v>0</v>
      </c>
      <c r="AY114" s="33">
        <f t="shared" si="187"/>
        <v>0</v>
      </c>
      <c r="AZ114" s="34">
        <f t="shared" ref="AZ114:CG114" si="188">SUM(AZ115)</f>
        <v>0</v>
      </c>
      <c r="BA114" s="34">
        <f t="shared" si="188"/>
        <v>0</v>
      </c>
      <c r="BB114" s="34">
        <v>0</v>
      </c>
      <c r="BC114" s="34">
        <f t="shared" si="188"/>
        <v>0</v>
      </c>
      <c r="BD114" s="34">
        <f t="shared" si="188"/>
        <v>0</v>
      </c>
      <c r="BE114" s="34">
        <f t="shared" si="188"/>
        <v>0</v>
      </c>
      <c r="BF114" s="34">
        <f t="shared" si="188"/>
        <v>0</v>
      </c>
      <c r="BG114" s="34">
        <f t="shared" si="188"/>
        <v>0</v>
      </c>
      <c r="BH114" s="34">
        <f t="shared" si="188"/>
        <v>0</v>
      </c>
      <c r="BI114" s="34">
        <f t="shared" si="188"/>
        <v>0</v>
      </c>
      <c r="BJ114" s="34">
        <f t="shared" si="188"/>
        <v>0</v>
      </c>
      <c r="BK114" s="34">
        <f t="shared" si="188"/>
        <v>0</v>
      </c>
      <c r="BL114" s="34">
        <f t="shared" si="188"/>
        <v>0</v>
      </c>
      <c r="BM114" s="34">
        <f t="shared" si="188"/>
        <v>0</v>
      </c>
      <c r="BN114" s="34">
        <f t="shared" si="188"/>
        <v>0</v>
      </c>
      <c r="BO114" s="34">
        <f t="shared" si="188"/>
        <v>0</v>
      </c>
      <c r="BP114" s="34">
        <f t="shared" si="188"/>
        <v>0</v>
      </c>
      <c r="BQ114" s="34">
        <f t="shared" si="188"/>
        <v>0</v>
      </c>
      <c r="BR114" s="34">
        <f t="shared" si="188"/>
        <v>0</v>
      </c>
      <c r="BS114" s="34">
        <f t="shared" si="188"/>
        <v>0</v>
      </c>
      <c r="BT114" s="34">
        <f t="shared" si="188"/>
        <v>0</v>
      </c>
      <c r="BU114" s="34">
        <f t="shared" si="188"/>
        <v>0</v>
      </c>
      <c r="BV114" s="34">
        <f t="shared" si="188"/>
        <v>0</v>
      </c>
      <c r="BW114" s="34">
        <f t="shared" si="188"/>
        <v>0</v>
      </c>
      <c r="BX114" s="34">
        <f t="shared" si="188"/>
        <v>0</v>
      </c>
      <c r="BY114" s="34">
        <f t="shared" si="188"/>
        <v>0</v>
      </c>
      <c r="BZ114" s="34">
        <f t="shared" si="188"/>
        <v>0</v>
      </c>
      <c r="CA114" s="34">
        <f t="shared" si="188"/>
        <v>0</v>
      </c>
      <c r="CB114" s="34">
        <f t="shared" si="188"/>
        <v>0</v>
      </c>
      <c r="CC114" s="34">
        <f t="shared" si="188"/>
        <v>0</v>
      </c>
      <c r="CD114" s="34">
        <f t="shared" si="188"/>
        <v>0</v>
      </c>
      <c r="CE114" s="54">
        <f t="shared" si="186"/>
        <v>0</v>
      </c>
      <c r="CF114" s="63">
        <f t="shared" si="188"/>
        <v>0</v>
      </c>
      <c r="CG114" s="64">
        <f t="shared" si="188"/>
        <v>0</v>
      </c>
      <c r="CH114" s="16">
        <f>SUM(CH115)</f>
        <v>0</v>
      </c>
    </row>
    <row r="115" spans="1:91" ht="15" customHeight="1" x14ac:dyDescent="0.15">
      <c r="A115" s="6" t="s">
        <v>86</v>
      </c>
      <c r="B115" s="31">
        <v>0</v>
      </c>
      <c r="C115" s="32">
        <v>0</v>
      </c>
      <c r="D115" s="32">
        <v>0</v>
      </c>
      <c r="E115" s="32">
        <v>0</v>
      </c>
      <c r="F115" s="32">
        <v>0</v>
      </c>
      <c r="G115" s="32">
        <f t="shared" si="178"/>
        <v>0</v>
      </c>
      <c r="H115" s="94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f t="shared" si="179"/>
        <v>0</v>
      </c>
      <c r="P115" s="94">
        <v>0</v>
      </c>
      <c r="Q115" s="32">
        <v>0</v>
      </c>
      <c r="R115" s="32">
        <v>0</v>
      </c>
      <c r="S115" s="32">
        <f t="shared" si="180"/>
        <v>0</v>
      </c>
      <c r="T115" s="94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f t="shared" si="181"/>
        <v>0</v>
      </c>
      <c r="Z115" s="94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f t="shared" si="182"/>
        <v>0</v>
      </c>
      <c r="AN115" s="94">
        <v>0</v>
      </c>
      <c r="AO115" s="32">
        <v>0</v>
      </c>
      <c r="AP115" s="32">
        <v>0</v>
      </c>
      <c r="AQ115" s="32">
        <v>0</v>
      </c>
      <c r="AR115" s="32">
        <f t="shared" si="183"/>
        <v>0</v>
      </c>
      <c r="AS115" s="94">
        <v>0</v>
      </c>
      <c r="AT115" s="32">
        <v>0</v>
      </c>
      <c r="AU115" s="32">
        <v>0</v>
      </c>
      <c r="AV115" s="32">
        <v>0</v>
      </c>
      <c r="AW115" s="32">
        <f t="shared" si="184"/>
        <v>0</v>
      </c>
      <c r="AX115" s="47">
        <f t="shared" si="185"/>
        <v>0</v>
      </c>
      <c r="AY115" s="31">
        <v>0</v>
      </c>
      <c r="AZ115" s="32">
        <v>0</v>
      </c>
      <c r="BA115" s="32">
        <v>0</v>
      </c>
      <c r="BB115" s="32">
        <v>0</v>
      </c>
      <c r="BC115" s="32">
        <v>0</v>
      </c>
      <c r="BD115" s="32">
        <v>0</v>
      </c>
      <c r="BE115" s="32">
        <v>0</v>
      </c>
      <c r="BF115" s="32">
        <v>0</v>
      </c>
      <c r="BG115" s="32">
        <v>0</v>
      </c>
      <c r="BH115" s="32">
        <v>0</v>
      </c>
      <c r="BI115" s="32">
        <v>0</v>
      </c>
      <c r="BJ115" s="32">
        <v>0</v>
      </c>
      <c r="BK115" s="32">
        <v>0</v>
      </c>
      <c r="BL115" s="32">
        <v>0</v>
      </c>
      <c r="BM115" s="32">
        <v>0</v>
      </c>
      <c r="BN115" s="32">
        <v>0</v>
      </c>
      <c r="BO115" s="32">
        <v>0</v>
      </c>
      <c r="BP115" s="32">
        <v>0</v>
      </c>
      <c r="BQ115" s="32">
        <v>0</v>
      </c>
      <c r="BR115" s="32">
        <v>0</v>
      </c>
      <c r="BS115" s="32">
        <v>0</v>
      </c>
      <c r="BT115" s="32">
        <v>0</v>
      </c>
      <c r="BU115" s="32">
        <v>0</v>
      </c>
      <c r="BV115" s="32">
        <v>0</v>
      </c>
      <c r="BW115" s="32">
        <v>0</v>
      </c>
      <c r="BX115" s="32">
        <v>0</v>
      </c>
      <c r="BY115" s="32">
        <v>0</v>
      </c>
      <c r="BZ115" s="32">
        <v>0</v>
      </c>
      <c r="CA115" s="32">
        <v>0</v>
      </c>
      <c r="CB115" s="32">
        <v>0</v>
      </c>
      <c r="CC115" s="32">
        <v>0</v>
      </c>
      <c r="CD115" s="32">
        <v>0</v>
      </c>
      <c r="CE115" s="55">
        <f t="shared" si="186"/>
        <v>0</v>
      </c>
      <c r="CF115" s="61">
        <v>0</v>
      </c>
      <c r="CG115" s="62">
        <v>0</v>
      </c>
      <c r="CH115" s="17">
        <f t="shared" ref="CH115:CH120" si="189">SUM(AX115+CE115+CF115+CG115)</f>
        <v>0</v>
      </c>
    </row>
    <row r="116" spans="1:91" ht="15" customHeight="1" x14ac:dyDescent="0.15">
      <c r="A116" s="7" t="s">
        <v>87</v>
      </c>
      <c r="B116" s="37">
        <f>SUM(B113:B114)</f>
        <v>0</v>
      </c>
      <c r="C116" s="38">
        <f>SUM(C113:C114)</f>
        <v>0</v>
      </c>
      <c r="D116" s="38">
        <f>SUM(D113:D114)</f>
        <v>0</v>
      </c>
      <c r="E116" s="38">
        <f>SUM(E113:E114)</f>
        <v>0</v>
      </c>
      <c r="F116" s="38">
        <f>SUM(F113:F114)</f>
        <v>0</v>
      </c>
      <c r="G116" s="38">
        <f t="shared" si="178"/>
        <v>0</v>
      </c>
      <c r="H116" s="104">
        <f t="shared" ref="H116:N116" si="190">SUM(H113:H114)</f>
        <v>0</v>
      </c>
      <c r="I116" s="38">
        <f t="shared" si="190"/>
        <v>0</v>
      </c>
      <c r="J116" s="38">
        <f t="shared" si="190"/>
        <v>0</v>
      </c>
      <c r="K116" s="38">
        <f>SUM(K113:K114)</f>
        <v>0</v>
      </c>
      <c r="L116" s="38">
        <f>SUM(L113:L114)</f>
        <v>0</v>
      </c>
      <c r="M116" s="38">
        <f>SUM(M113:M114)</f>
        <v>0</v>
      </c>
      <c r="N116" s="38">
        <f t="shared" si="190"/>
        <v>0</v>
      </c>
      <c r="O116" s="38">
        <f t="shared" si="179"/>
        <v>0</v>
      </c>
      <c r="P116" s="104">
        <f>SUM(P113:P114)</f>
        <v>0</v>
      </c>
      <c r="Q116" s="38">
        <f>SUM(Q113:Q114)</f>
        <v>0</v>
      </c>
      <c r="R116" s="38">
        <f>SUM(R113:R114)</f>
        <v>0</v>
      </c>
      <c r="S116" s="38">
        <f t="shared" si="180"/>
        <v>0</v>
      </c>
      <c r="T116" s="104">
        <f>SUM(T113:T114)</f>
        <v>0</v>
      </c>
      <c r="U116" s="38">
        <f>SUM(U113:U114)</f>
        <v>0</v>
      </c>
      <c r="V116" s="38">
        <f>SUM(V113:V114)</f>
        <v>0</v>
      </c>
      <c r="W116" s="38">
        <f>SUM(W113:W114)</f>
        <v>0</v>
      </c>
      <c r="X116" s="38">
        <f>SUM(X113:X114)</f>
        <v>0</v>
      </c>
      <c r="Y116" s="38">
        <f t="shared" si="181"/>
        <v>0</v>
      </c>
      <c r="Z116" s="104">
        <f t="shared" ref="Z116:AL116" si="191">SUM(Z113:Z114)</f>
        <v>0</v>
      </c>
      <c r="AA116" s="38">
        <f t="shared" si="191"/>
        <v>0</v>
      </c>
      <c r="AB116" s="38">
        <f t="shared" si="191"/>
        <v>0</v>
      </c>
      <c r="AC116" s="38">
        <f t="shared" si="191"/>
        <v>0</v>
      </c>
      <c r="AD116" s="38">
        <f t="shared" si="191"/>
        <v>0</v>
      </c>
      <c r="AE116" s="38">
        <f t="shared" si="191"/>
        <v>0</v>
      </c>
      <c r="AF116" s="38">
        <f t="shared" ref="AF116:AK116" si="192">SUM(AF113:AF114)</f>
        <v>0</v>
      </c>
      <c r="AG116" s="38">
        <f t="shared" si="192"/>
        <v>0</v>
      </c>
      <c r="AH116" s="38">
        <f t="shared" si="192"/>
        <v>0</v>
      </c>
      <c r="AI116" s="38">
        <f t="shared" si="192"/>
        <v>0</v>
      </c>
      <c r="AJ116" s="38">
        <f>SUM(AJ113:AJ114)</f>
        <v>0</v>
      </c>
      <c r="AK116" s="38">
        <f t="shared" si="192"/>
        <v>0</v>
      </c>
      <c r="AL116" s="38">
        <f t="shared" si="191"/>
        <v>0</v>
      </c>
      <c r="AM116" s="38">
        <f t="shared" si="182"/>
        <v>0</v>
      </c>
      <c r="AN116" s="104">
        <f>SUM(AN113:AN114)</f>
        <v>0</v>
      </c>
      <c r="AO116" s="38">
        <f>SUM(AO113:AO114)</f>
        <v>0</v>
      </c>
      <c r="AP116" s="38">
        <f>SUM(AP113:AP114)</f>
        <v>0</v>
      </c>
      <c r="AQ116" s="38">
        <f>SUM(AQ113:AQ114)</f>
        <v>0</v>
      </c>
      <c r="AR116" s="38">
        <f t="shared" si="183"/>
        <v>0</v>
      </c>
      <c r="AS116" s="104">
        <f>SUM(AS113:AS114)</f>
        <v>0</v>
      </c>
      <c r="AT116" s="38">
        <f>SUM(AT113:AT114)</f>
        <v>0</v>
      </c>
      <c r="AU116" s="38">
        <f>SUM(AU113:AU114)</f>
        <v>0</v>
      </c>
      <c r="AV116" s="38">
        <f>SUM(AV113:AV114)</f>
        <v>0</v>
      </c>
      <c r="AW116" s="38">
        <f t="shared" si="184"/>
        <v>0</v>
      </c>
      <c r="AX116" s="45">
        <f t="shared" si="185"/>
        <v>0</v>
      </c>
      <c r="AY116" s="37">
        <f>SUM(AY113:AY114)</f>
        <v>0</v>
      </c>
      <c r="AZ116" s="38">
        <f t="shared" ref="AZ116:CG116" si="193">SUM(AZ113:AZ114)</f>
        <v>0</v>
      </c>
      <c r="BA116" s="38">
        <f t="shared" ref="BA116" si="194">SUM(BA113:BA114)</f>
        <v>0</v>
      </c>
      <c r="BB116" s="38">
        <f>SUM(BB113:BB114)</f>
        <v>0</v>
      </c>
      <c r="BC116" s="38">
        <f>SUM(BC113:BC114)</f>
        <v>0</v>
      </c>
      <c r="BD116" s="38">
        <f t="shared" ref="BD116" si="195">SUM(BD113:BD114)</f>
        <v>0</v>
      </c>
      <c r="BE116" s="38">
        <f t="shared" si="193"/>
        <v>0</v>
      </c>
      <c r="BF116" s="38">
        <f t="shared" si="193"/>
        <v>0</v>
      </c>
      <c r="BG116" s="38">
        <f t="shared" si="193"/>
        <v>0</v>
      </c>
      <c r="BH116" s="38">
        <f t="shared" si="193"/>
        <v>0</v>
      </c>
      <c r="BI116" s="38">
        <f t="shared" si="193"/>
        <v>0</v>
      </c>
      <c r="BJ116" s="38">
        <f t="shared" si="193"/>
        <v>0</v>
      </c>
      <c r="BK116" s="38">
        <f t="shared" si="193"/>
        <v>0</v>
      </c>
      <c r="BL116" s="38">
        <f t="shared" si="193"/>
        <v>0</v>
      </c>
      <c r="BM116" s="38">
        <f t="shared" si="193"/>
        <v>0</v>
      </c>
      <c r="BN116" s="38">
        <f t="shared" si="193"/>
        <v>0</v>
      </c>
      <c r="BO116" s="38">
        <f t="shared" si="193"/>
        <v>0</v>
      </c>
      <c r="BP116" s="38">
        <f t="shared" si="193"/>
        <v>0</v>
      </c>
      <c r="BQ116" s="38">
        <f t="shared" si="193"/>
        <v>0</v>
      </c>
      <c r="BR116" s="38">
        <f t="shared" si="193"/>
        <v>0</v>
      </c>
      <c r="BS116" s="38">
        <f t="shared" si="193"/>
        <v>0</v>
      </c>
      <c r="BT116" s="38">
        <f t="shared" si="193"/>
        <v>0</v>
      </c>
      <c r="BU116" s="38">
        <f t="shared" si="193"/>
        <v>0</v>
      </c>
      <c r="BV116" s="38">
        <f t="shared" si="193"/>
        <v>0</v>
      </c>
      <c r="BW116" s="38">
        <f t="shared" si="193"/>
        <v>0</v>
      </c>
      <c r="BX116" s="38">
        <f t="shared" si="193"/>
        <v>0</v>
      </c>
      <c r="BY116" s="38">
        <f t="shared" si="193"/>
        <v>0</v>
      </c>
      <c r="BZ116" s="38">
        <f t="shared" si="193"/>
        <v>0</v>
      </c>
      <c r="CA116" s="38">
        <f t="shared" si="193"/>
        <v>0</v>
      </c>
      <c r="CB116" s="38">
        <f t="shared" si="193"/>
        <v>0</v>
      </c>
      <c r="CC116" s="38">
        <f t="shared" si="193"/>
        <v>0</v>
      </c>
      <c r="CD116" s="38">
        <f t="shared" si="193"/>
        <v>0</v>
      </c>
      <c r="CE116" s="56">
        <f t="shared" si="186"/>
        <v>0</v>
      </c>
      <c r="CF116" s="68">
        <f t="shared" si="193"/>
        <v>0</v>
      </c>
      <c r="CG116" s="69">
        <f t="shared" si="193"/>
        <v>0</v>
      </c>
      <c r="CH116" s="18">
        <f t="shared" si="189"/>
        <v>0</v>
      </c>
    </row>
    <row r="117" spans="1:91" ht="15" customHeight="1" x14ac:dyDescent="0.15">
      <c r="A117" s="8" t="s">
        <v>88</v>
      </c>
      <c r="B117" s="37">
        <f>SUM(B111-B116)</f>
        <v>0</v>
      </c>
      <c r="C117" s="38">
        <f>SUM(C111-C116)</f>
        <v>0</v>
      </c>
      <c r="D117" s="38">
        <f>SUM(D111-D116)</f>
        <v>0</v>
      </c>
      <c r="E117" s="38">
        <f>SUM(E111-E116)</f>
        <v>0</v>
      </c>
      <c r="F117" s="38">
        <f>SUM(F111-F116)</f>
        <v>0</v>
      </c>
      <c r="G117" s="38">
        <f t="shared" si="178"/>
        <v>0</v>
      </c>
      <c r="H117" s="104">
        <f t="shared" ref="H117:N117" si="196">SUM(H111-H116)</f>
        <v>0</v>
      </c>
      <c r="I117" s="38">
        <f t="shared" si="196"/>
        <v>0</v>
      </c>
      <c r="J117" s="38">
        <f t="shared" si="196"/>
        <v>0</v>
      </c>
      <c r="K117" s="38">
        <f t="shared" si="196"/>
        <v>0</v>
      </c>
      <c r="L117" s="38">
        <f t="shared" si="196"/>
        <v>0</v>
      </c>
      <c r="M117" s="38">
        <f t="shared" si="196"/>
        <v>0</v>
      </c>
      <c r="N117" s="38">
        <f t="shared" si="196"/>
        <v>0</v>
      </c>
      <c r="O117" s="38">
        <f t="shared" si="179"/>
        <v>0</v>
      </c>
      <c r="P117" s="104">
        <f>SUM(P111-P116)</f>
        <v>0</v>
      </c>
      <c r="Q117" s="38">
        <f>SUM(Q111-Q116)</f>
        <v>0</v>
      </c>
      <c r="R117" s="38">
        <f>SUM(R111-R116)</f>
        <v>0</v>
      </c>
      <c r="S117" s="38">
        <f t="shared" si="180"/>
        <v>0</v>
      </c>
      <c r="T117" s="104">
        <f>SUM(T111-T116)</f>
        <v>0</v>
      </c>
      <c r="U117" s="38">
        <f>SUM(U111-U116)</f>
        <v>0</v>
      </c>
      <c r="V117" s="38">
        <f>SUM(V111-V116)</f>
        <v>0</v>
      </c>
      <c r="W117" s="38">
        <f>SUM(W111-W116)</f>
        <v>0</v>
      </c>
      <c r="X117" s="38">
        <f>SUM(X111-X116)</f>
        <v>0</v>
      </c>
      <c r="Y117" s="38">
        <f t="shared" si="181"/>
        <v>0</v>
      </c>
      <c r="Z117" s="104">
        <f t="shared" ref="Z117:AL117" si="197">SUM(Z111-Z116)</f>
        <v>0</v>
      </c>
      <c r="AA117" s="38">
        <f t="shared" si="197"/>
        <v>0</v>
      </c>
      <c r="AB117" s="38">
        <f t="shared" si="197"/>
        <v>0</v>
      </c>
      <c r="AC117" s="38">
        <f t="shared" si="197"/>
        <v>0</v>
      </c>
      <c r="AD117" s="38">
        <f t="shared" si="197"/>
        <v>0</v>
      </c>
      <c r="AE117" s="38">
        <f t="shared" si="197"/>
        <v>0</v>
      </c>
      <c r="AF117" s="38">
        <f t="shared" si="197"/>
        <v>0</v>
      </c>
      <c r="AG117" s="38">
        <f t="shared" si="197"/>
        <v>0</v>
      </c>
      <c r="AH117" s="38">
        <f t="shared" si="197"/>
        <v>0</v>
      </c>
      <c r="AI117" s="38">
        <f t="shared" si="197"/>
        <v>0</v>
      </c>
      <c r="AJ117" s="38">
        <f t="shared" si="197"/>
        <v>0</v>
      </c>
      <c r="AK117" s="38">
        <f t="shared" si="197"/>
        <v>0</v>
      </c>
      <c r="AL117" s="38">
        <f t="shared" si="197"/>
        <v>0</v>
      </c>
      <c r="AM117" s="38">
        <f t="shared" si="182"/>
        <v>0</v>
      </c>
      <c r="AN117" s="104">
        <f>SUM(AN111-AN116)</f>
        <v>0</v>
      </c>
      <c r="AO117" s="38">
        <f>SUM(AO111-AO116)</f>
        <v>0</v>
      </c>
      <c r="AP117" s="38">
        <f>SUM(AP111-AP116)</f>
        <v>0</v>
      </c>
      <c r="AQ117" s="38">
        <f>SUM(AQ111-AQ116)</f>
        <v>0</v>
      </c>
      <c r="AR117" s="38">
        <f t="shared" si="183"/>
        <v>0</v>
      </c>
      <c r="AS117" s="104">
        <f>SUM(AS111-AS116)</f>
        <v>0</v>
      </c>
      <c r="AT117" s="38">
        <f>SUM(AT111-AT116)</f>
        <v>0</v>
      </c>
      <c r="AU117" s="38">
        <f>SUM(AU111-AU116)</f>
        <v>0</v>
      </c>
      <c r="AV117" s="38">
        <f>SUM(AV111-AV116)</f>
        <v>0</v>
      </c>
      <c r="AW117" s="38">
        <f t="shared" si="184"/>
        <v>0</v>
      </c>
      <c r="AX117" s="45">
        <f t="shared" si="185"/>
        <v>0</v>
      </c>
      <c r="AY117" s="37">
        <f>SUM(AY111-AY116)</f>
        <v>0</v>
      </c>
      <c r="AZ117" s="38">
        <f t="shared" ref="AZ117:CG117" si="198">SUM(AZ111-AZ116)</f>
        <v>0</v>
      </c>
      <c r="BA117" s="38">
        <f t="shared" ref="BA117" si="199">SUM(BA111-BA116)</f>
        <v>0</v>
      </c>
      <c r="BB117" s="38">
        <f>SUM(BB111-BB116)</f>
        <v>0</v>
      </c>
      <c r="BC117" s="38">
        <f>SUM(BC111-BC116)</f>
        <v>0</v>
      </c>
      <c r="BD117" s="38">
        <f t="shared" ref="BD117" si="200">SUM(BD111-BD116)</f>
        <v>0</v>
      </c>
      <c r="BE117" s="38">
        <f t="shared" si="198"/>
        <v>0</v>
      </c>
      <c r="BF117" s="38">
        <f t="shared" si="198"/>
        <v>0</v>
      </c>
      <c r="BG117" s="38">
        <f t="shared" si="198"/>
        <v>0</v>
      </c>
      <c r="BH117" s="38">
        <f t="shared" si="198"/>
        <v>0</v>
      </c>
      <c r="BI117" s="38">
        <f t="shared" si="198"/>
        <v>0</v>
      </c>
      <c r="BJ117" s="38">
        <f t="shared" si="198"/>
        <v>0</v>
      </c>
      <c r="BK117" s="38">
        <f t="shared" si="198"/>
        <v>0</v>
      </c>
      <c r="BL117" s="38">
        <f t="shared" si="198"/>
        <v>0</v>
      </c>
      <c r="BM117" s="38">
        <f t="shared" si="198"/>
        <v>0</v>
      </c>
      <c r="BN117" s="38">
        <f t="shared" si="198"/>
        <v>0</v>
      </c>
      <c r="BO117" s="38">
        <f t="shared" si="198"/>
        <v>0</v>
      </c>
      <c r="BP117" s="38">
        <f t="shared" si="198"/>
        <v>0</v>
      </c>
      <c r="BQ117" s="38">
        <f t="shared" si="198"/>
        <v>0</v>
      </c>
      <c r="BR117" s="38">
        <f t="shared" si="198"/>
        <v>0</v>
      </c>
      <c r="BS117" s="38">
        <f t="shared" si="198"/>
        <v>0</v>
      </c>
      <c r="BT117" s="38">
        <f t="shared" si="198"/>
        <v>0</v>
      </c>
      <c r="BU117" s="38">
        <f t="shared" si="198"/>
        <v>0</v>
      </c>
      <c r="BV117" s="38">
        <f t="shared" si="198"/>
        <v>0</v>
      </c>
      <c r="BW117" s="38">
        <f t="shared" si="198"/>
        <v>0</v>
      </c>
      <c r="BX117" s="38">
        <f t="shared" si="198"/>
        <v>0</v>
      </c>
      <c r="BY117" s="38">
        <f t="shared" si="198"/>
        <v>0</v>
      </c>
      <c r="BZ117" s="38">
        <f t="shared" si="198"/>
        <v>0</v>
      </c>
      <c r="CA117" s="38">
        <f t="shared" si="198"/>
        <v>0</v>
      </c>
      <c r="CB117" s="38">
        <f t="shared" si="198"/>
        <v>0</v>
      </c>
      <c r="CC117" s="38">
        <f t="shared" si="198"/>
        <v>0</v>
      </c>
      <c r="CD117" s="38">
        <f t="shared" si="198"/>
        <v>0</v>
      </c>
      <c r="CE117" s="56">
        <f t="shared" si="186"/>
        <v>0</v>
      </c>
      <c r="CF117" s="68">
        <f t="shared" si="198"/>
        <v>0</v>
      </c>
      <c r="CG117" s="69">
        <f t="shared" si="198"/>
        <v>0</v>
      </c>
      <c r="CH117" s="18">
        <f t="shared" si="189"/>
        <v>0</v>
      </c>
    </row>
    <row r="118" spans="1:91" ht="15" customHeight="1" x14ac:dyDescent="0.15">
      <c r="A118" s="9" t="s">
        <v>89</v>
      </c>
      <c r="B118" s="33">
        <f>SUM(B103+B117)</f>
        <v>100000</v>
      </c>
      <c r="C118" s="34">
        <f>SUM(C103+C117)</f>
        <v>0</v>
      </c>
      <c r="D118" s="34">
        <f>SUM(D103+D117)</f>
        <v>0</v>
      </c>
      <c r="E118" s="34">
        <f>SUM(E103+E117)</f>
        <v>0</v>
      </c>
      <c r="F118" s="34">
        <f>SUM(F103+F117)</f>
        <v>0</v>
      </c>
      <c r="G118" s="34">
        <f t="shared" si="178"/>
        <v>100000</v>
      </c>
      <c r="H118" s="95">
        <f t="shared" ref="H118:N118" si="201">SUM(H103+H117)</f>
        <v>200000</v>
      </c>
      <c r="I118" s="34">
        <f t="shared" si="201"/>
        <v>100000</v>
      </c>
      <c r="J118" s="34">
        <f t="shared" si="201"/>
        <v>0</v>
      </c>
      <c r="K118" s="34">
        <f t="shared" si="201"/>
        <v>0</v>
      </c>
      <c r="L118" s="34">
        <f t="shared" si="201"/>
        <v>0</v>
      </c>
      <c r="M118" s="34">
        <f t="shared" si="201"/>
        <v>0</v>
      </c>
      <c r="N118" s="34">
        <f t="shared" si="201"/>
        <v>0</v>
      </c>
      <c r="O118" s="34">
        <f t="shared" si="179"/>
        <v>300000</v>
      </c>
      <c r="P118" s="95">
        <f>SUM(P103+P117)</f>
        <v>0</v>
      </c>
      <c r="Q118" s="34">
        <f>SUM(Q103+Q117)</f>
        <v>0</v>
      </c>
      <c r="R118" s="34">
        <f>SUM(R103+R117)</f>
        <v>0</v>
      </c>
      <c r="S118" s="34">
        <f t="shared" si="180"/>
        <v>0</v>
      </c>
      <c r="T118" s="95">
        <f>SUM(T103+T117)</f>
        <v>0</v>
      </c>
      <c r="U118" s="34">
        <f>SUM(U103+U117)</f>
        <v>0</v>
      </c>
      <c r="V118" s="34">
        <f>SUM(V103+V117)</f>
        <v>0</v>
      </c>
      <c r="W118" s="34">
        <f>SUM(W103+W117)</f>
        <v>0</v>
      </c>
      <c r="X118" s="34">
        <f>SUM(X103+X117)</f>
        <v>0</v>
      </c>
      <c r="Y118" s="34">
        <f t="shared" si="181"/>
        <v>0</v>
      </c>
      <c r="Z118" s="95">
        <f t="shared" ref="Z118:AL118" si="202">SUM(Z103+Z117)</f>
        <v>0</v>
      </c>
      <c r="AA118" s="34">
        <f t="shared" si="202"/>
        <v>0</v>
      </c>
      <c r="AB118" s="34">
        <f t="shared" si="202"/>
        <v>0</v>
      </c>
      <c r="AC118" s="34">
        <f t="shared" si="202"/>
        <v>0</v>
      </c>
      <c r="AD118" s="34">
        <f t="shared" si="202"/>
        <v>0</v>
      </c>
      <c r="AE118" s="34">
        <f t="shared" si="202"/>
        <v>0</v>
      </c>
      <c r="AF118" s="34">
        <f t="shared" si="202"/>
        <v>0</v>
      </c>
      <c r="AG118" s="34">
        <f t="shared" si="202"/>
        <v>0</v>
      </c>
      <c r="AH118" s="34">
        <f t="shared" si="202"/>
        <v>0</v>
      </c>
      <c r="AI118" s="34">
        <f t="shared" si="202"/>
        <v>0</v>
      </c>
      <c r="AJ118" s="34">
        <f t="shared" si="202"/>
        <v>0</v>
      </c>
      <c r="AK118" s="34">
        <f t="shared" si="202"/>
        <v>0</v>
      </c>
      <c r="AL118" s="34">
        <f t="shared" si="202"/>
        <v>0</v>
      </c>
      <c r="AM118" s="34">
        <f t="shared" si="182"/>
        <v>0</v>
      </c>
      <c r="AN118" s="95">
        <f>SUM(AN103+AN117)</f>
        <v>0</v>
      </c>
      <c r="AO118" s="34">
        <f>SUM(AO103+AO117)</f>
        <v>0</v>
      </c>
      <c r="AP118" s="34">
        <f>SUM(AP103+AP117)</f>
        <v>0</v>
      </c>
      <c r="AQ118" s="34">
        <f>SUM(AQ103+AQ117)</f>
        <v>0</v>
      </c>
      <c r="AR118" s="34">
        <f t="shared" si="183"/>
        <v>0</v>
      </c>
      <c r="AS118" s="95">
        <f>SUM(AS103+AS117)</f>
        <v>0</v>
      </c>
      <c r="AT118" s="34">
        <f>SUM(AT103+AT117)</f>
        <v>0</v>
      </c>
      <c r="AU118" s="34">
        <f>SUM(AU103+AU117)</f>
        <v>0</v>
      </c>
      <c r="AV118" s="34">
        <f>SUM(AV103+AV117)</f>
        <v>0</v>
      </c>
      <c r="AW118" s="34">
        <f t="shared" si="184"/>
        <v>0</v>
      </c>
      <c r="AX118" s="48">
        <f t="shared" si="185"/>
        <v>400000</v>
      </c>
      <c r="AY118" s="33">
        <f>SUM(AY103+AY117)</f>
        <v>0</v>
      </c>
      <c r="AZ118" s="34">
        <f t="shared" ref="AZ118:CG118" si="203">SUM(AZ103+AZ117)</f>
        <v>0</v>
      </c>
      <c r="BA118" s="34">
        <f t="shared" ref="BA118" si="204">SUM(BA103+BA117)</f>
        <v>0</v>
      </c>
      <c r="BB118" s="34">
        <f>SUM(BB103+BB117)</f>
        <v>0</v>
      </c>
      <c r="BC118" s="34">
        <f>SUM(BC103+BC117)</f>
        <v>0</v>
      </c>
      <c r="BD118" s="34">
        <f t="shared" ref="BD118" si="205">SUM(BD103+BD117)</f>
        <v>0</v>
      </c>
      <c r="BE118" s="34">
        <f t="shared" si="203"/>
        <v>0</v>
      </c>
      <c r="BF118" s="34">
        <f t="shared" si="203"/>
        <v>0</v>
      </c>
      <c r="BG118" s="34">
        <f t="shared" si="203"/>
        <v>0</v>
      </c>
      <c r="BH118" s="34">
        <f t="shared" si="203"/>
        <v>0</v>
      </c>
      <c r="BI118" s="34">
        <f t="shared" si="203"/>
        <v>0</v>
      </c>
      <c r="BJ118" s="34">
        <f t="shared" si="203"/>
        <v>0</v>
      </c>
      <c r="BK118" s="34">
        <f t="shared" si="203"/>
        <v>0</v>
      </c>
      <c r="BL118" s="34">
        <f t="shared" si="203"/>
        <v>0</v>
      </c>
      <c r="BM118" s="34">
        <f t="shared" si="203"/>
        <v>0</v>
      </c>
      <c r="BN118" s="34">
        <f t="shared" si="203"/>
        <v>0</v>
      </c>
      <c r="BO118" s="34">
        <f t="shared" si="203"/>
        <v>0</v>
      </c>
      <c r="BP118" s="34">
        <f t="shared" si="203"/>
        <v>0</v>
      </c>
      <c r="BQ118" s="34">
        <f t="shared" si="203"/>
        <v>0</v>
      </c>
      <c r="BR118" s="34">
        <f t="shared" si="203"/>
        <v>0</v>
      </c>
      <c r="BS118" s="34">
        <f t="shared" si="203"/>
        <v>0</v>
      </c>
      <c r="BT118" s="34">
        <f t="shared" si="203"/>
        <v>0</v>
      </c>
      <c r="BU118" s="34">
        <f t="shared" si="203"/>
        <v>0</v>
      </c>
      <c r="BV118" s="34">
        <f t="shared" si="203"/>
        <v>0</v>
      </c>
      <c r="BW118" s="34">
        <f t="shared" si="203"/>
        <v>0</v>
      </c>
      <c r="BX118" s="34">
        <f t="shared" si="203"/>
        <v>0</v>
      </c>
      <c r="BY118" s="34">
        <f t="shared" si="203"/>
        <v>0</v>
      </c>
      <c r="BZ118" s="34">
        <f t="shared" si="203"/>
        <v>0</v>
      </c>
      <c r="CA118" s="34">
        <f t="shared" si="203"/>
        <v>0</v>
      </c>
      <c r="CB118" s="34">
        <f t="shared" si="203"/>
        <v>0</v>
      </c>
      <c r="CC118" s="34">
        <f t="shared" si="203"/>
        <v>0</v>
      </c>
      <c r="CD118" s="34">
        <f t="shared" si="203"/>
        <v>0</v>
      </c>
      <c r="CE118" s="54">
        <f t="shared" si="186"/>
        <v>0</v>
      </c>
      <c r="CF118" s="63">
        <f>SUM(CF103+CF117)</f>
        <v>-400000</v>
      </c>
      <c r="CG118" s="64">
        <f t="shared" si="203"/>
        <v>0</v>
      </c>
      <c r="CH118" s="18">
        <f t="shared" si="189"/>
        <v>0</v>
      </c>
    </row>
    <row r="119" spans="1:91" ht="15" customHeight="1" x14ac:dyDescent="0.15">
      <c r="A119" s="9" t="s">
        <v>90</v>
      </c>
      <c r="B119" s="35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178"/>
        <v>0</v>
      </c>
      <c r="H119" s="10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f t="shared" si="179"/>
        <v>0</v>
      </c>
      <c r="P119" s="106">
        <v>0</v>
      </c>
      <c r="Q119" s="36">
        <v>0</v>
      </c>
      <c r="R119" s="36">
        <v>0</v>
      </c>
      <c r="S119" s="36">
        <f t="shared" si="180"/>
        <v>0</v>
      </c>
      <c r="T119" s="10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f t="shared" si="181"/>
        <v>0</v>
      </c>
      <c r="Z119" s="10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f t="shared" si="182"/>
        <v>0</v>
      </c>
      <c r="AN119" s="106">
        <v>0</v>
      </c>
      <c r="AO119" s="36">
        <v>0</v>
      </c>
      <c r="AP119" s="36">
        <v>0</v>
      </c>
      <c r="AQ119" s="36">
        <v>0</v>
      </c>
      <c r="AR119" s="36">
        <f t="shared" si="183"/>
        <v>0</v>
      </c>
      <c r="AS119" s="106">
        <v>0</v>
      </c>
      <c r="AT119" s="36">
        <v>0</v>
      </c>
      <c r="AU119" s="36">
        <v>0</v>
      </c>
      <c r="AV119" s="36">
        <v>0</v>
      </c>
      <c r="AW119" s="36">
        <f t="shared" si="184"/>
        <v>0</v>
      </c>
      <c r="AX119" s="50">
        <f t="shared" si="185"/>
        <v>0</v>
      </c>
      <c r="AY119" s="35">
        <v>0</v>
      </c>
      <c r="AZ119" s="36">
        <v>0</v>
      </c>
      <c r="BA119" s="36">
        <v>0</v>
      </c>
      <c r="BB119" s="36">
        <v>0</v>
      </c>
      <c r="BC119" s="36">
        <v>0</v>
      </c>
      <c r="BD119" s="36">
        <v>0</v>
      </c>
      <c r="BE119" s="36">
        <v>0</v>
      </c>
      <c r="BF119" s="36">
        <v>0</v>
      </c>
      <c r="BG119" s="36">
        <v>0</v>
      </c>
      <c r="BH119" s="36">
        <v>0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0</v>
      </c>
      <c r="BO119" s="36">
        <v>0</v>
      </c>
      <c r="BP119" s="36">
        <v>0</v>
      </c>
      <c r="BQ119" s="36">
        <v>0</v>
      </c>
      <c r="BR119" s="36">
        <v>0</v>
      </c>
      <c r="BS119" s="36">
        <v>0</v>
      </c>
      <c r="BT119" s="36">
        <v>0</v>
      </c>
      <c r="BU119" s="36">
        <v>0</v>
      </c>
      <c r="BV119" s="36">
        <v>0</v>
      </c>
      <c r="BW119" s="36">
        <v>0</v>
      </c>
      <c r="BX119" s="36">
        <v>0</v>
      </c>
      <c r="BY119" s="36">
        <v>0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58">
        <f t="shared" si="186"/>
        <v>0</v>
      </c>
      <c r="CF119" s="27">
        <v>2177295</v>
      </c>
      <c r="CG119" s="70">
        <v>0</v>
      </c>
      <c r="CH119" s="18">
        <f t="shared" si="189"/>
        <v>2177295</v>
      </c>
    </row>
    <row r="120" spans="1:91" ht="15" customHeight="1" thickBot="1" x14ac:dyDescent="0.2">
      <c r="A120" s="9" t="s">
        <v>91</v>
      </c>
      <c r="B120" s="39">
        <f>SUM(B118,B119)</f>
        <v>100000</v>
      </c>
      <c r="C120" s="40">
        <f>SUM(C118,C119)</f>
        <v>0</v>
      </c>
      <c r="D120" s="40">
        <f>SUM(D118,D119)</f>
        <v>0</v>
      </c>
      <c r="E120" s="40">
        <f>SUM(E118,E119)</f>
        <v>0</v>
      </c>
      <c r="F120" s="40">
        <f>SUM(F118,F119)</f>
        <v>0</v>
      </c>
      <c r="G120" s="40">
        <f t="shared" si="178"/>
        <v>100000</v>
      </c>
      <c r="H120" s="105">
        <f t="shared" ref="H120:N120" si="206">SUM(H118,H119)</f>
        <v>200000</v>
      </c>
      <c r="I120" s="40">
        <f t="shared" si="206"/>
        <v>100000</v>
      </c>
      <c r="J120" s="40">
        <f t="shared" si="206"/>
        <v>0</v>
      </c>
      <c r="K120" s="40">
        <f t="shared" si="206"/>
        <v>0</v>
      </c>
      <c r="L120" s="40">
        <f t="shared" si="206"/>
        <v>0</v>
      </c>
      <c r="M120" s="40">
        <f t="shared" si="206"/>
        <v>0</v>
      </c>
      <c r="N120" s="40">
        <f t="shared" si="206"/>
        <v>0</v>
      </c>
      <c r="O120" s="40">
        <f t="shared" si="179"/>
        <v>300000</v>
      </c>
      <c r="P120" s="105">
        <f>SUM(P118,P119)</f>
        <v>0</v>
      </c>
      <c r="Q120" s="40">
        <f>SUM(Q118,Q119)</f>
        <v>0</v>
      </c>
      <c r="R120" s="40">
        <f>SUM(R118,R119)</f>
        <v>0</v>
      </c>
      <c r="S120" s="40">
        <f t="shared" si="180"/>
        <v>0</v>
      </c>
      <c r="T120" s="105">
        <f>SUM(T118,T119)</f>
        <v>0</v>
      </c>
      <c r="U120" s="40">
        <f>SUM(U118,U119)</f>
        <v>0</v>
      </c>
      <c r="V120" s="40">
        <f>SUM(V118,V119)</f>
        <v>0</v>
      </c>
      <c r="W120" s="40">
        <f>SUM(W118,W119)</f>
        <v>0</v>
      </c>
      <c r="X120" s="40">
        <f>SUM(X118,X119)</f>
        <v>0</v>
      </c>
      <c r="Y120" s="40">
        <f t="shared" si="181"/>
        <v>0</v>
      </c>
      <c r="Z120" s="105">
        <f t="shared" ref="Z120:AL120" si="207">SUM(Z118,Z119)</f>
        <v>0</v>
      </c>
      <c r="AA120" s="40">
        <f t="shared" si="207"/>
        <v>0</v>
      </c>
      <c r="AB120" s="40">
        <f t="shared" si="207"/>
        <v>0</v>
      </c>
      <c r="AC120" s="40">
        <f t="shared" si="207"/>
        <v>0</v>
      </c>
      <c r="AD120" s="40">
        <f t="shared" si="207"/>
        <v>0</v>
      </c>
      <c r="AE120" s="40">
        <f t="shared" si="207"/>
        <v>0</v>
      </c>
      <c r="AF120" s="40">
        <f t="shared" si="207"/>
        <v>0</v>
      </c>
      <c r="AG120" s="40">
        <f t="shared" si="207"/>
        <v>0</v>
      </c>
      <c r="AH120" s="40">
        <f t="shared" si="207"/>
        <v>0</v>
      </c>
      <c r="AI120" s="40">
        <f t="shared" si="207"/>
        <v>0</v>
      </c>
      <c r="AJ120" s="40">
        <f t="shared" si="207"/>
        <v>0</v>
      </c>
      <c r="AK120" s="40">
        <f t="shared" si="207"/>
        <v>0</v>
      </c>
      <c r="AL120" s="40">
        <f t="shared" si="207"/>
        <v>0</v>
      </c>
      <c r="AM120" s="40">
        <f t="shared" si="182"/>
        <v>0</v>
      </c>
      <c r="AN120" s="105">
        <f>SUM(AN118,AN119)</f>
        <v>0</v>
      </c>
      <c r="AO120" s="40">
        <f>SUM(AO118,AO119)</f>
        <v>0</v>
      </c>
      <c r="AP120" s="40">
        <f>SUM(AP118,AP119)</f>
        <v>0</v>
      </c>
      <c r="AQ120" s="40">
        <f>SUM(AQ118,AQ119)</f>
        <v>0</v>
      </c>
      <c r="AR120" s="40">
        <f t="shared" si="183"/>
        <v>0</v>
      </c>
      <c r="AS120" s="105">
        <f>SUM(AS118,AS119)</f>
        <v>0</v>
      </c>
      <c r="AT120" s="40">
        <f>SUM(AT118,AT119)</f>
        <v>0</v>
      </c>
      <c r="AU120" s="40">
        <f>SUM(AU118,AU119)</f>
        <v>0</v>
      </c>
      <c r="AV120" s="40">
        <f>SUM(AV118,AV119)</f>
        <v>0</v>
      </c>
      <c r="AW120" s="40">
        <f t="shared" si="184"/>
        <v>0</v>
      </c>
      <c r="AX120" s="46">
        <f t="shared" si="185"/>
        <v>400000</v>
      </c>
      <c r="AY120" s="39">
        <f>SUM(AY118,AY119)</f>
        <v>0</v>
      </c>
      <c r="AZ120" s="40">
        <f t="shared" ref="AZ120:CG120" si="208">SUM(AZ118,AZ119)</f>
        <v>0</v>
      </c>
      <c r="BA120" s="40">
        <f t="shared" ref="BA120" si="209">SUM(BA118,BA119)</f>
        <v>0</v>
      </c>
      <c r="BB120" s="40">
        <f>SUM(BB118,BB119)</f>
        <v>0</v>
      </c>
      <c r="BC120" s="40">
        <f>SUM(BC118,BC119)</f>
        <v>0</v>
      </c>
      <c r="BD120" s="40">
        <f t="shared" ref="BD120" si="210">SUM(BD118,BD119)</f>
        <v>0</v>
      </c>
      <c r="BE120" s="40">
        <f t="shared" si="208"/>
        <v>0</v>
      </c>
      <c r="BF120" s="40">
        <f t="shared" si="208"/>
        <v>0</v>
      </c>
      <c r="BG120" s="40">
        <f t="shared" si="208"/>
        <v>0</v>
      </c>
      <c r="BH120" s="40">
        <f t="shared" si="208"/>
        <v>0</v>
      </c>
      <c r="BI120" s="40">
        <f t="shared" si="208"/>
        <v>0</v>
      </c>
      <c r="BJ120" s="40">
        <f t="shared" si="208"/>
        <v>0</v>
      </c>
      <c r="BK120" s="40">
        <f t="shared" si="208"/>
        <v>0</v>
      </c>
      <c r="BL120" s="40">
        <f t="shared" si="208"/>
        <v>0</v>
      </c>
      <c r="BM120" s="40">
        <f t="shared" si="208"/>
        <v>0</v>
      </c>
      <c r="BN120" s="40">
        <f t="shared" si="208"/>
        <v>0</v>
      </c>
      <c r="BO120" s="40">
        <f t="shared" si="208"/>
        <v>0</v>
      </c>
      <c r="BP120" s="40">
        <f t="shared" si="208"/>
        <v>0</v>
      </c>
      <c r="BQ120" s="40">
        <f t="shared" si="208"/>
        <v>0</v>
      </c>
      <c r="BR120" s="40">
        <f t="shared" si="208"/>
        <v>0</v>
      </c>
      <c r="BS120" s="40">
        <f t="shared" si="208"/>
        <v>0</v>
      </c>
      <c r="BT120" s="40">
        <f t="shared" si="208"/>
        <v>0</v>
      </c>
      <c r="BU120" s="40">
        <f t="shared" si="208"/>
        <v>0</v>
      </c>
      <c r="BV120" s="40">
        <f t="shared" si="208"/>
        <v>0</v>
      </c>
      <c r="BW120" s="40">
        <f t="shared" si="208"/>
        <v>0</v>
      </c>
      <c r="BX120" s="40">
        <f t="shared" si="208"/>
        <v>0</v>
      </c>
      <c r="BY120" s="40">
        <f t="shared" si="208"/>
        <v>0</v>
      </c>
      <c r="BZ120" s="40">
        <f t="shared" si="208"/>
        <v>0</v>
      </c>
      <c r="CA120" s="40">
        <f t="shared" si="208"/>
        <v>0</v>
      </c>
      <c r="CB120" s="40">
        <f t="shared" si="208"/>
        <v>0</v>
      </c>
      <c r="CC120" s="40">
        <f t="shared" si="208"/>
        <v>0</v>
      </c>
      <c r="CD120" s="40">
        <f t="shared" si="208"/>
        <v>0</v>
      </c>
      <c r="CE120" s="57">
        <f t="shared" si="186"/>
        <v>0</v>
      </c>
      <c r="CF120" s="67">
        <f t="shared" si="208"/>
        <v>1777295</v>
      </c>
      <c r="CG120" s="67">
        <f t="shared" si="208"/>
        <v>0</v>
      </c>
      <c r="CH120" s="18">
        <f t="shared" si="189"/>
        <v>2177295</v>
      </c>
    </row>
    <row r="121" spans="1:91" ht="15" customHeight="1" x14ac:dyDescent="0.15">
      <c r="A121" s="6" t="s">
        <v>92</v>
      </c>
      <c r="B121" s="31"/>
      <c r="C121" s="32"/>
      <c r="D121" s="32"/>
      <c r="E121" s="32"/>
      <c r="F121" s="32"/>
      <c r="G121" s="32"/>
      <c r="H121" s="94"/>
      <c r="I121" s="32"/>
      <c r="J121" s="32"/>
      <c r="K121" s="32"/>
      <c r="L121" s="32"/>
      <c r="M121" s="32"/>
      <c r="N121" s="32"/>
      <c r="O121" s="32"/>
      <c r="P121" s="94"/>
      <c r="Q121" s="32"/>
      <c r="R121" s="32"/>
      <c r="S121" s="32"/>
      <c r="T121" s="94"/>
      <c r="U121" s="32"/>
      <c r="V121" s="32"/>
      <c r="W121" s="32"/>
      <c r="X121" s="32"/>
      <c r="Y121" s="32"/>
      <c r="Z121" s="94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94"/>
      <c r="AO121" s="32"/>
      <c r="AP121" s="32"/>
      <c r="AQ121" s="32"/>
      <c r="AR121" s="32"/>
      <c r="AS121" s="94"/>
      <c r="AT121" s="32"/>
      <c r="AU121" s="32"/>
      <c r="AV121" s="32"/>
      <c r="AW121" s="32"/>
      <c r="AX121" s="47"/>
      <c r="AY121" s="31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55"/>
      <c r="CF121" s="61"/>
      <c r="CG121" s="62"/>
      <c r="CH121" s="15"/>
      <c r="CJ121" s="191" t="s">
        <v>318</v>
      </c>
      <c r="CK121" s="198">
        <f>+CF99+CF119-CF131</f>
        <v>4233000</v>
      </c>
      <c r="CL121" s="275" t="s">
        <v>327</v>
      </c>
      <c r="CM121" s="275"/>
    </row>
    <row r="122" spans="1:91" ht="15" customHeight="1" x14ac:dyDescent="0.15">
      <c r="A122" s="6" t="s">
        <v>93</v>
      </c>
      <c r="B122" s="31">
        <v>0</v>
      </c>
      <c r="C122" s="32">
        <v>0</v>
      </c>
      <c r="D122" s="32">
        <v>0</v>
      </c>
      <c r="E122" s="32">
        <v>0</v>
      </c>
      <c r="F122" s="32">
        <v>0</v>
      </c>
      <c r="G122" s="30">
        <f t="shared" ref="G122:G131" si="211">SUM(B122:F122)</f>
        <v>0</v>
      </c>
      <c r="H122" s="94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0">
        <f t="shared" ref="O122:O131" si="212">SUM(H122:N122)</f>
        <v>0</v>
      </c>
      <c r="P122" s="94">
        <v>0</v>
      </c>
      <c r="Q122" s="32">
        <v>0</v>
      </c>
      <c r="R122" s="32">
        <v>0</v>
      </c>
      <c r="S122" s="30">
        <f t="shared" ref="S122:S131" si="213">SUM(P122:R122)</f>
        <v>0</v>
      </c>
      <c r="T122" s="94">
        <v>0</v>
      </c>
      <c r="U122" s="32">
        <v>0</v>
      </c>
      <c r="V122" s="32">
        <v>0</v>
      </c>
      <c r="W122" s="32">
        <v>0</v>
      </c>
      <c r="X122" s="32">
        <v>0</v>
      </c>
      <c r="Y122" s="30">
        <f t="shared" ref="Y122:Y131" si="214">SUM(T122:X122)</f>
        <v>0</v>
      </c>
      <c r="Z122" s="94">
        <v>0</v>
      </c>
      <c r="AA122" s="32">
        <v>0</v>
      </c>
      <c r="AB122" s="32">
        <v>0</v>
      </c>
      <c r="AC122" s="32">
        <v>0</v>
      </c>
      <c r="AD122" s="32">
        <v>0</v>
      </c>
      <c r="AE122" s="32">
        <v>0</v>
      </c>
      <c r="AF122" s="32">
        <v>0</v>
      </c>
      <c r="AG122" s="32">
        <v>0</v>
      </c>
      <c r="AH122" s="32">
        <v>0</v>
      </c>
      <c r="AI122" s="32">
        <v>0</v>
      </c>
      <c r="AJ122" s="32">
        <v>0</v>
      </c>
      <c r="AK122" s="32">
        <v>0</v>
      </c>
      <c r="AL122" s="32">
        <v>0</v>
      </c>
      <c r="AM122" s="30">
        <f t="shared" ref="AM122:AM131" si="215">SUM(Z122:AL122)</f>
        <v>0</v>
      </c>
      <c r="AN122" s="94">
        <v>0</v>
      </c>
      <c r="AO122" s="32">
        <v>0</v>
      </c>
      <c r="AP122" s="32">
        <v>0</v>
      </c>
      <c r="AQ122" s="32">
        <v>0</v>
      </c>
      <c r="AR122" s="30">
        <f t="shared" ref="AR122:AR131" si="216">SUM(AN122:AQ122)</f>
        <v>0</v>
      </c>
      <c r="AS122" s="94">
        <v>0</v>
      </c>
      <c r="AT122" s="32">
        <v>0</v>
      </c>
      <c r="AU122" s="32">
        <v>0</v>
      </c>
      <c r="AV122" s="32">
        <v>0</v>
      </c>
      <c r="AW122" s="30">
        <f t="shared" ref="AW122:AW131" si="217">SUM(AS122:AV122)</f>
        <v>0</v>
      </c>
      <c r="AX122" s="47">
        <f t="shared" ref="AX122:AX131" si="218">SUM(AW122,AR122,AM122,Y122,S122,O122,G122)</f>
        <v>0</v>
      </c>
      <c r="AY122" s="31">
        <v>0</v>
      </c>
      <c r="AZ122" s="32">
        <v>0</v>
      </c>
      <c r="BA122" s="32">
        <v>0</v>
      </c>
      <c r="BB122" s="32">
        <v>0</v>
      </c>
      <c r="BC122" s="32">
        <v>0</v>
      </c>
      <c r="BD122" s="32">
        <v>0</v>
      </c>
      <c r="BE122" s="32">
        <v>0</v>
      </c>
      <c r="BF122" s="32">
        <v>0</v>
      </c>
      <c r="BG122" s="32">
        <v>0</v>
      </c>
      <c r="BH122" s="32">
        <v>0</v>
      </c>
      <c r="BI122" s="32">
        <v>0</v>
      </c>
      <c r="BJ122" s="32">
        <v>0</v>
      </c>
      <c r="BK122" s="32">
        <v>0</v>
      </c>
      <c r="BL122" s="32">
        <v>0</v>
      </c>
      <c r="BM122" s="32">
        <v>0</v>
      </c>
      <c r="BN122" s="32">
        <v>0</v>
      </c>
      <c r="BO122" s="32">
        <v>0</v>
      </c>
      <c r="BP122" s="32">
        <v>0</v>
      </c>
      <c r="BQ122" s="32">
        <v>0</v>
      </c>
      <c r="BR122" s="32">
        <v>0</v>
      </c>
      <c r="BS122" s="32">
        <v>0</v>
      </c>
      <c r="BT122" s="32">
        <v>0</v>
      </c>
      <c r="BU122" s="32">
        <v>0</v>
      </c>
      <c r="BV122" s="32">
        <v>0</v>
      </c>
      <c r="BW122" s="32">
        <v>0</v>
      </c>
      <c r="BX122" s="32">
        <v>0</v>
      </c>
      <c r="BY122" s="32">
        <v>0</v>
      </c>
      <c r="BZ122" s="32">
        <v>0</v>
      </c>
      <c r="CA122" s="32">
        <v>0</v>
      </c>
      <c r="CB122" s="32">
        <v>0</v>
      </c>
      <c r="CC122" s="32">
        <v>0</v>
      </c>
      <c r="CD122" s="32">
        <v>0</v>
      </c>
      <c r="CE122" s="55">
        <f t="shared" ref="CE122:CE131" si="219">SUM(AY122:CD122)</f>
        <v>0</v>
      </c>
      <c r="CF122" s="61">
        <v>0</v>
      </c>
      <c r="CG122" s="62">
        <v>0</v>
      </c>
      <c r="CH122" s="15">
        <f t="shared" ref="CH122:CH131" si="220">SUM(AX122+CE122+CF122+CG122)</f>
        <v>0</v>
      </c>
      <c r="CJ122" s="191" t="s">
        <v>319</v>
      </c>
      <c r="CK122" s="198">
        <f>+CK123+CK124</f>
        <v>1140000</v>
      </c>
      <c r="CL122" s="191"/>
      <c r="CM122" s="191"/>
    </row>
    <row r="123" spans="1:91" ht="15" customHeight="1" x14ac:dyDescent="0.15">
      <c r="A123" s="6" t="s">
        <v>94</v>
      </c>
      <c r="B123" s="41">
        <v>0</v>
      </c>
      <c r="C123" s="42">
        <v>0</v>
      </c>
      <c r="D123" s="42">
        <v>0</v>
      </c>
      <c r="E123" s="42">
        <v>0</v>
      </c>
      <c r="F123" s="42">
        <v>0</v>
      </c>
      <c r="G123" s="42">
        <f t="shared" si="211"/>
        <v>0</v>
      </c>
      <c r="H123" s="107">
        <v>0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f t="shared" si="212"/>
        <v>0</v>
      </c>
      <c r="P123" s="107">
        <v>0</v>
      </c>
      <c r="Q123" s="42">
        <v>0</v>
      </c>
      <c r="R123" s="42">
        <v>0</v>
      </c>
      <c r="S123" s="42">
        <f t="shared" si="213"/>
        <v>0</v>
      </c>
      <c r="T123" s="107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f t="shared" si="214"/>
        <v>0</v>
      </c>
      <c r="Z123" s="107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0</v>
      </c>
      <c r="AG123" s="42">
        <v>0</v>
      </c>
      <c r="AH123" s="42">
        <v>0</v>
      </c>
      <c r="AI123" s="42">
        <v>0</v>
      </c>
      <c r="AJ123" s="42">
        <v>0</v>
      </c>
      <c r="AK123" s="42">
        <v>0</v>
      </c>
      <c r="AL123" s="42">
        <v>0</v>
      </c>
      <c r="AM123" s="42">
        <f t="shared" si="215"/>
        <v>0</v>
      </c>
      <c r="AN123" s="107">
        <v>0</v>
      </c>
      <c r="AO123" s="42">
        <v>0</v>
      </c>
      <c r="AP123" s="42">
        <v>0</v>
      </c>
      <c r="AQ123" s="42">
        <v>0</v>
      </c>
      <c r="AR123" s="42">
        <f t="shared" si="216"/>
        <v>0</v>
      </c>
      <c r="AS123" s="107">
        <v>0</v>
      </c>
      <c r="AT123" s="42">
        <v>0</v>
      </c>
      <c r="AU123" s="42">
        <v>0</v>
      </c>
      <c r="AV123" s="42">
        <v>0</v>
      </c>
      <c r="AW123" s="42">
        <f t="shared" si="217"/>
        <v>0</v>
      </c>
      <c r="AX123" s="51">
        <f t="shared" si="218"/>
        <v>0</v>
      </c>
      <c r="AY123" s="41">
        <v>0</v>
      </c>
      <c r="AZ123" s="42">
        <v>0</v>
      </c>
      <c r="BA123" s="42">
        <v>0</v>
      </c>
      <c r="BB123" s="42">
        <v>0</v>
      </c>
      <c r="BC123" s="42">
        <v>0</v>
      </c>
      <c r="BD123" s="42">
        <v>0</v>
      </c>
      <c r="BE123" s="42">
        <v>0</v>
      </c>
      <c r="BF123" s="42">
        <v>0</v>
      </c>
      <c r="BG123" s="42">
        <v>0</v>
      </c>
      <c r="BH123" s="42">
        <v>0</v>
      </c>
      <c r="BI123" s="42">
        <v>0</v>
      </c>
      <c r="BJ123" s="42">
        <v>0</v>
      </c>
      <c r="BK123" s="42">
        <v>0</v>
      </c>
      <c r="BL123" s="42">
        <v>0</v>
      </c>
      <c r="BM123" s="42">
        <v>0</v>
      </c>
      <c r="BN123" s="42">
        <v>0</v>
      </c>
      <c r="BO123" s="42">
        <v>0</v>
      </c>
      <c r="BP123" s="42">
        <v>0</v>
      </c>
      <c r="BQ123" s="42">
        <v>0</v>
      </c>
      <c r="BR123" s="42">
        <v>0</v>
      </c>
      <c r="BS123" s="42">
        <v>0</v>
      </c>
      <c r="BT123" s="42">
        <v>0</v>
      </c>
      <c r="BU123" s="42">
        <v>0</v>
      </c>
      <c r="BV123" s="42">
        <v>0</v>
      </c>
      <c r="BW123" s="42">
        <v>0</v>
      </c>
      <c r="BX123" s="42">
        <v>0</v>
      </c>
      <c r="BY123" s="42">
        <v>0</v>
      </c>
      <c r="BZ123" s="42">
        <v>0</v>
      </c>
      <c r="CA123" s="42">
        <v>0</v>
      </c>
      <c r="CB123" s="42">
        <v>0</v>
      </c>
      <c r="CC123" s="42">
        <v>0</v>
      </c>
      <c r="CD123" s="42">
        <v>0</v>
      </c>
      <c r="CE123" s="59">
        <f t="shared" si="219"/>
        <v>0</v>
      </c>
      <c r="CF123" s="71">
        <v>0</v>
      </c>
      <c r="CG123" s="72">
        <v>0</v>
      </c>
      <c r="CH123" s="15">
        <f t="shared" si="220"/>
        <v>0</v>
      </c>
      <c r="CJ123" s="191" t="s">
        <v>320</v>
      </c>
      <c r="CK123" s="198">
        <f>+G49+O49+S49</f>
        <v>1000000</v>
      </c>
      <c r="CL123" s="191"/>
      <c r="CM123" s="191"/>
    </row>
    <row r="124" spans="1:91" ht="15" customHeight="1" x14ac:dyDescent="0.15">
      <c r="A124" s="6" t="s">
        <v>95</v>
      </c>
      <c r="B124" s="41">
        <v>0</v>
      </c>
      <c r="C124" s="42">
        <v>0</v>
      </c>
      <c r="D124" s="42">
        <v>0</v>
      </c>
      <c r="E124" s="42">
        <v>0</v>
      </c>
      <c r="F124" s="42">
        <v>0</v>
      </c>
      <c r="G124" s="42">
        <f t="shared" si="211"/>
        <v>0</v>
      </c>
      <c r="H124" s="107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f t="shared" si="212"/>
        <v>0</v>
      </c>
      <c r="P124" s="107">
        <v>0</v>
      </c>
      <c r="Q124" s="42">
        <v>0</v>
      </c>
      <c r="R124" s="42">
        <v>0</v>
      </c>
      <c r="S124" s="42">
        <f t="shared" si="213"/>
        <v>0</v>
      </c>
      <c r="T124" s="107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f t="shared" si="214"/>
        <v>0</v>
      </c>
      <c r="Z124" s="107">
        <v>0</v>
      </c>
      <c r="AA124" s="42">
        <v>0</v>
      </c>
      <c r="AB124" s="42">
        <v>0</v>
      </c>
      <c r="AC124" s="42">
        <v>0</v>
      </c>
      <c r="AD124" s="42">
        <v>0</v>
      </c>
      <c r="AE124" s="42">
        <v>0</v>
      </c>
      <c r="AF124" s="42">
        <v>0</v>
      </c>
      <c r="AG124" s="42">
        <v>0</v>
      </c>
      <c r="AH124" s="42">
        <v>0</v>
      </c>
      <c r="AI124" s="42">
        <v>0</v>
      </c>
      <c r="AJ124" s="42">
        <v>0</v>
      </c>
      <c r="AK124" s="42">
        <v>0</v>
      </c>
      <c r="AL124" s="42">
        <v>0</v>
      </c>
      <c r="AM124" s="42">
        <f t="shared" si="215"/>
        <v>0</v>
      </c>
      <c r="AN124" s="107">
        <v>0</v>
      </c>
      <c r="AO124" s="42">
        <v>0</v>
      </c>
      <c r="AP124" s="42">
        <v>0</v>
      </c>
      <c r="AQ124" s="42">
        <v>0</v>
      </c>
      <c r="AR124" s="42">
        <f t="shared" si="216"/>
        <v>0</v>
      </c>
      <c r="AS124" s="107">
        <v>0</v>
      </c>
      <c r="AT124" s="42">
        <v>0</v>
      </c>
      <c r="AU124" s="42">
        <v>0</v>
      </c>
      <c r="AV124" s="42">
        <v>0</v>
      </c>
      <c r="AW124" s="42">
        <f t="shared" si="217"/>
        <v>0</v>
      </c>
      <c r="AX124" s="51">
        <f t="shared" si="218"/>
        <v>0</v>
      </c>
      <c r="AY124" s="41">
        <v>0</v>
      </c>
      <c r="AZ124" s="42">
        <v>0</v>
      </c>
      <c r="BA124" s="42">
        <v>0</v>
      </c>
      <c r="BB124" s="42">
        <v>0</v>
      </c>
      <c r="BC124" s="42">
        <v>0</v>
      </c>
      <c r="BD124" s="42">
        <v>0</v>
      </c>
      <c r="BE124" s="42">
        <v>0</v>
      </c>
      <c r="BF124" s="42">
        <v>0</v>
      </c>
      <c r="BG124" s="42">
        <v>0</v>
      </c>
      <c r="BH124" s="42">
        <v>0</v>
      </c>
      <c r="BI124" s="42">
        <v>0</v>
      </c>
      <c r="BJ124" s="42">
        <v>0</v>
      </c>
      <c r="BK124" s="42">
        <v>0</v>
      </c>
      <c r="BL124" s="42">
        <v>0</v>
      </c>
      <c r="BM124" s="42">
        <v>0</v>
      </c>
      <c r="BN124" s="42">
        <v>0</v>
      </c>
      <c r="BO124" s="42">
        <v>0</v>
      </c>
      <c r="BP124" s="42">
        <v>0</v>
      </c>
      <c r="BQ124" s="42">
        <v>0</v>
      </c>
      <c r="BR124" s="42">
        <v>0</v>
      </c>
      <c r="BS124" s="42">
        <v>0</v>
      </c>
      <c r="BT124" s="42">
        <v>0</v>
      </c>
      <c r="BU124" s="42">
        <v>0</v>
      </c>
      <c r="BV124" s="42">
        <v>0</v>
      </c>
      <c r="BW124" s="42">
        <v>0</v>
      </c>
      <c r="BX124" s="42">
        <v>0</v>
      </c>
      <c r="BY124" s="42">
        <v>0</v>
      </c>
      <c r="BZ124" s="42">
        <v>0</v>
      </c>
      <c r="CA124" s="42">
        <v>0</v>
      </c>
      <c r="CB124" s="42">
        <v>0</v>
      </c>
      <c r="CC124" s="42">
        <v>0</v>
      </c>
      <c r="CD124" s="42">
        <v>0</v>
      </c>
      <c r="CE124" s="59">
        <f t="shared" si="219"/>
        <v>0</v>
      </c>
      <c r="CF124" s="71">
        <v>0</v>
      </c>
      <c r="CG124" s="66">
        <v>0</v>
      </c>
      <c r="CH124" s="15">
        <f t="shared" si="220"/>
        <v>0</v>
      </c>
      <c r="CJ124" s="191" t="s">
        <v>321</v>
      </c>
      <c r="CK124" s="198">
        <f>+CE49</f>
        <v>140000</v>
      </c>
      <c r="CL124" s="191"/>
      <c r="CM124" s="191"/>
    </row>
    <row r="125" spans="1:91" ht="15" customHeight="1" x14ac:dyDescent="0.15">
      <c r="A125" s="6" t="s">
        <v>96</v>
      </c>
      <c r="B125" s="41">
        <v>0</v>
      </c>
      <c r="C125" s="42">
        <v>0</v>
      </c>
      <c r="D125" s="42">
        <v>0</v>
      </c>
      <c r="E125" s="42">
        <v>0</v>
      </c>
      <c r="F125" s="42">
        <v>0</v>
      </c>
      <c r="G125" s="42">
        <f t="shared" si="211"/>
        <v>0</v>
      </c>
      <c r="H125" s="107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f t="shared" si="212"/>
        <v>0</v>
      </c>
      <c r="P125" s="107">
        <v>0</v>
      </c>
      <c r="Q125" s="42">
        <v>0</v>
      </c>
      <c r="R125" s="42">
        <v>0</v>
      </c>
      <c r="S125" s="42">
        <f t="shared" si="213"/>
        <v>0</v>
      </c>
      <c r="T125" s="107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f t="shared" si="214"/>
        <v>0</v>
      </c>
      <c r="Z125" s="107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>
        <v>0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f t="shared" si="215"/>
        <v>0</v>
      </c>
      <c r="AN125" s="107">
        <v>0</v>
      </c>
      <c r="AO125" s="42">
        <v>0</v>
      </c>
      <c r="AP125" s="42">
        <v>0</v>
      </c>
      <c r="AQ125" s="42">
        <v>0</v>
      </c>
      <c r="AR125" s="42">
        <f t="shared" si="216"/>
        <v>0</v>
      </c>
      <c r="AS125" s="107">
        <v>0</v>
      </c>
      <c r="AT125" s="42">
        <v>0</v>
      </c>
      <c r="AU125" s="42">
        <v>0</v>
      </c>
      <c r="AV125" s="42">
        <v>0</v>
      </c>
      <c r="AW125" s="42">
        <f t="shared" si="217"/>
        <v>0</v>
      </c>
      <c r="AX125" s="51">
        <f t="shared" si="218"/>
        <v>0</v>
      </c>
      <c r="AY125" s="41">
        <v>0</v>
      </c>
      <c r="AZ125" s="42">
        <v>0</v>
      </c>
      <c r="BA125" s="42">
        <v>0</v>
      </c>
      <c r="BB125" s="42">
        <v>0</v>
      </c>
      <c r="BC125" s="42">
        <v>0</v>
      </c>
      <c r="BD125" s="42">
        <v>0</v>
      </c>
      <c r="BE125" s="42">
        <v>0</v>
      </c>
      <c r="BF125" s="42">
        <v>0</v>
      </c>
      <c r="BG125" s="42">
        <v>0</v>
      </c>
      <c r="BH125" s="42">
        <v>0</v>
      </c>
      <c r="BI125" s="42">
        <v>0</v>
      </c>
      <c r="BJ125" s="42">
        <v>0</v>
      </c>
      <c r="BK125" s="42">
        <v>0</v>
      </c>
      <c r="BL125" s="42">
        <v>0</v>
      </c>
      <c r="BM125" s="42">
        <v>0</v>
      </c>
      <c r="BN125" s="42">
        <v>0</v>
      </c>
      <c r="BO125" s="42">
        <v>0</v>
      </c>
      <c r="BP125" s="42">
        <v>0</v>
      </c>
      <c r="BQ125" s="42">
        <v>0</v>
      </c>
      <c r="BR125" s="42">
        <v>0</v>
      </c>
      <c r="BS125" s="42">
        <v>0</v>
      </c>
      <c r="BT125" s="42">
        <v>0</v>
      </c>
      <c r="BU125" s="42">
        <v>0</v>
      </c>
      <c r="BV125" s="42">
        <v>0</v>
      </c>
      <c r="BW125" s="42">
        <v>0</v>
      </c>
      <c r="BX125" s="42">
        <v>0</v>
      </c>
      <c r="BY125" s="42">
        <v>0</v>
      </c>
      <c r="BZ125" s="42">
        <v>0</v>
      </c>
      <c r="CA125" s="42">
        <v>0</v>
      </c>
      <c r="CB125" s="42">
        <v>0</v>
      </c>
      <c r="CC125" s="42">
        <v>0</v>
      </c>
      <c r="CD125" s="42">
        <v>0</v>
      </c>
      <c r="CE125" s="59">
        <f t="shared" si="219"/>
        <v>0</v>
      </c>
      <c r="CF125" s="71">
        <v>0</v>
      </c>
      <c r="CG125" s="72">
        <v>0</v>
      </c>
      <c r="CH125" s="15">
        <f t="shared" si="220"/>
        <v>0</v>
      </c>
      <c r="CJ125" s="191" t="s">
        <v>322</v>
      </c>
      <c r="CK125" s="198">
        <f>+CF53</f>
        <v>1821864</v>
      </c>
      <c r="CL125" s="191"/>
      <c r="CM125" s="191"/>
    </row>
    <row r="126" spans="1:91" ht="15" customHeight="1" x14ac:dyDescent="0.15">
      <c r="A126" s="6" t="s">
        <v>97</v>
      </c>
      <c r="B126" s="41">
        <v>0</v>
      </c>
      <c r="C126" s="42">
        <v>0</v>
      </c>
      <c r="D126" s="42">
        <v>0</v>
      </c>
      <c r="E126" s="42">
        <v>0</v>
      </c>
      <c r="F126" s="42">
        <v>0</v>
      </c>
      <c r="G126" s="42">
        <f t="shared" si="211"/>
        <v>0</v>
      </c>
      <c r="H126" s="107">
        <v>0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f t="shared" si="212"/>
        <v>0</v>
      </c>
      <c r="P126" s="107">
        <v>0</v>
      </c>
      <c r="Q126" s="42">
        <v>0</v>
      </c>
      <c r="R126" s="42">
        <v>0</v>
      </c>
      <c r="S126" s="42">
        <f t="shared" si="213"/>
        <v>0</v>
      </c>
      <c r="T126" s="107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f t="shared" si="214"/>
        <v>0</v>
      </c>
      <c r="Z126" s="107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>
        <v>0</v>
      </c>
      <c r="AG126" s="42">
        <v>0</v>
      </c>
      <c r="AH126" s="42">
        <v>0</v>
      </c>
      <c r="AI126" s="42">
        <v>0</v>
      </c>
      <c r="AJ126" s="42">
        <v>0</v>
      </c>
      <c r="AK126" s="42">
        <v>0</v>
      </c>
      <c r="AL126" s="42">
        <v>0</v>
      </c>
      <c r="AM126" s="42">
        <f t="shared" si="215"/>
        <v>0</v>
      </c>
      <c r="AN126" s="107">
        <v>0</v>
      </c>
      <c r="AO126" s="42">
        <v>0</v>
      </c>
      <c r="AP126" s="42">
        <v>0</v>
      </c>
      <c r="AQ126" s="42">
        <v>0</v>
      </c>
      <c r="AR126" s="42">
        <f t="shared" si="216"/>
        <v>0</v>
      </c>
      <c r="AS126" s="107">
        <v>0</v>
      </c>
      <c r="AT126" s="42">
        <v>0</v>
      </c>
      <c r="AU126" s="42">
        <v>0</v>
      </c>
      <c r="AV126" s="42">
        <v>0</v>
      </c>
      <c r="AW126" s="42">
        <f t="shared" si="217"/>
        <v>0</v>
      </c>
      <c r="AX126" s="51">
        <f t="shared" si="218"/>
        <v>0</v>
      </c>
      <c r="AY126" s="41">
        <v>0</v>
      </c>
      <c r="AZ126" s="42">
        <v>0</v>
      </c>
      <c r="BA126" s="42">
        <v>0</v>
      </c>
      <c r="BB126" s="42">
        <v>0</v>
      </c>
      <c r="BC126" s="42">
        <v>0</v>
      </c>
      <c r="BD126" s="42">
        <v>0</v>
      </c>
      <c r="BE126" s="42">
        <v>0</v>
      </c>
      <c r="BF126" s="42">
        <v>0</v>
      </c>
      <c r="BG126" s="42">
        <v>0</v>
      </c>
      <c r="BH126" s="42">
        <v>0</v>
      </c>
      <c r="BI126" s="42">
        <v>0</v>
      </c>
      <c r="BJ126" s="42">
        <v>0</v>
      </c>
      <c r="BK126" s="42">
        <v>0</v>
      </c>
      <c r="BL126" s="42">
        <v>0</v>
      </c>
      <c r="BM126" s="42">
        <v>0</v>
      </c>
      <c r="BN126" s="42">
        <v>0</v>
      </c>
      <c r="BO126" s="42">
        <v>0</v>
      </c>
      <c r="BP126" s="42">
        <v>0</v>
      </c>
      <c r="BQ126" s="42">
        <v>0</v>
      </c>
      <c r="BR126" s="42">
        <v>0</v>
      </c>
      <c r="BS126" s="42">
        <v>0</v>
      </c>
      <c r="BT126" s="42">
        <v>0</v>
      </c>
      <c r="BU126" s="42">
        <v>0</v>
      </c>
      <c r="BV126" s="42">
        <v>0</v>
      </c>
      <c r="BW126" s="42">
        <v>0</v>
      </c>
      <c r="BX126" s="42">
        <v>0</v>
      </c>
      <c r="BY126" s="42">
        <v>0</v>
      </c>
      <c r="BZ126" s="42">
        <v>0</v>
      </c>
      <c r="CA126" s="42">
        <v>0</v>
      </c>
      <c r="CB126" s="42">
        <v>0</v>
      </c>
      <c r="CC126" s="42">
        <v>0</v>
      </c>
      <c r="CD126" s="42">
        <v>0</v>
      </c>
      <c r="CE126" s="59">
        <f t="shared" si="219"/>
        <v>0</v>
      </c>
      <c r="CF126" s="71">
        <v>0</v>
      </c>
      <c r="CG126" s="72">
        <v>0</v>
      </c>
      <c r="CH126" s="15">
        <f t="shared" si="220"/>
        <v>0</v>
      </c>
      <c r="CJ126" s="191" t="s">
        <v>323</v>
      </c>
      <c r="CK126" s="198">
        <f>+(CL94+CL95)/2*CK15</f>
        <v>180000</v>
      </c>
      <c r="CL126" s="191"/>
      <c r="CM126" s="191"/>
    </row>
    <row r="127" spans="1:91" ht="15" customHeight="1" x14ac:dyDescent="0.15">
      <c r="A127" s="6" t="s">
        <v>98</v>
      </c>
      <c r="B127" s="43">
        <v>0</v>
      </c>
      <c r="C127" s="44">
        <v>0</v>
      </c>
      <c r="D127" s="44">
        <v>0</v>
      </c>
      <c r="E127" s="44">
        <v>0</v>
      </c>
      <c r="F127" s="44">
        <v>0</v>
      </c>
      <c r="G127" s="93">
        <f t="shared" si="211"/>
        <v>0</v>
      </c>
      <c r="H127" s="108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93">
        <f t="shared" si="212"/>
        <v>0</v>
      </c>
      <c r="P127" s="108">
        <v>0</v>
      </c>
      <c r="Q127" s="44">
        <v>0</v>
      </c>
      <c r="R127" s="44">
        <v>0</v>
      </c>
      <c r="S127" s="93">
        <f t="shared" si="213"/>
        <v>0</v>
      </c>
      <c r="T127" s="108">
        <v>0</v>
      </c>
      <c r="U127" s="44">
        <v>0</v>
      </c>
      <c r="V127" s="44">
        <v>0</v>
      </c>
      <c r="W127" s="44">
        <v>0</v>
      </c>
      <c r="X127" s="44">
        <v>0</v>
      </c>
      <c r="Y127" s="93">
        <f t="shared" si="214"/>
        <v>0</v>
      </c>
      <c r="Z127" s="108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93">
        <f t="shared" si="215"/>
        <v>0</v>
      </c>
      <c r="AN127" s="108">
        <v>0</v>
      </c>
      <c r="AO127" s="44">
        <v>0</v>
      </c>
      <c r="AP127" s="44">
        <v>0</v>
      </c>
      <c r="AQ127" s="44">
        <v>0</v>
      </c>
      <c r="AR127" s="93">
        <f t="shared" si="216"/>
        <v>0</v>
      </c>
      <c r="AS127" s="108">
        <v>0</v>
      </c>
      <c r="AT127" s="44">
        <v>0</v>
      </c>
      <c r="AU127" s="44">
        <v>0</v>
      </c>
      <c r="AV127" s="44">
        <v>0</v>
      </c>
      <c r="AW127" s="93">
        <f t="shared" si="217"/>
        <v>0</v>
      </c>
      <c r="AX127" s="52">
        <f t="shared" si="218"/>
        <v>0</v>
      </c>
      <c r="AY127" s="43">
        <v>0</v>
      </c>
      <c r="AZ127" s="44">
        <v>0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v>0</v>
      </c>
      <c r="BH127" s="44">
        <v>0</v>
      </c>
      <c r="BI127" s="44">
        <v>0</v>
      </c>
      <c r="BJ127" s="44">
        <v>0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0</v>
      </c>
      <c r="BQ127" s="44">
        <v>0</v>
      </c>
      <c r="BR127" s="44">
        <v>0</v>
      </c>
      <c r="BS127" s="44">
        <v>0</v>
      </c>
      <c r="BT127" s="44">
        <v>0</v>
      </c>
      <c r="BU127" s="44">
        <v>0</v>
      </c>
      <c r="BV127" s="44">
        <v>0</v>
      </c>
      <c r="BW127" s="44">
        <v>0</v>
      </c>
      <c r="BX127" s="44">
        <v>0</v>
      </c>
      <c r="BY127" s="44">
        <v>0</v>
      </c>
      <c r="BZ127" s="44">
        <v>0</v>
      </c>
      <c r="CA127" s="44">
        <v>0</v>
      </c>
      <c r="CB127" s="44">
        <v>0</v>
      </c>
      <c r="CC127" s="44">
        <v>0</v>
      </c>
      <c r="CD127" s="44">
        <v>0</v>
      </c>
      <c r="CE127" s="60">
        <f t="shared" si="219"/>
        <v>0</v>
      </c>
      <c r="CF127" s="73">
        <v>0</v>
      </c>
      <c r="CG127" s="74">
        <v>0</v>
      </c>
      <c r="CH127" s="17">
        <f t="shared" si="220"/>
        <v>0</v>
      </c>
      <c r="CJ127" s="191" t="s">
        <v>324</v>
      </c>
      <c r="CK127" s="198">
        <f>+CK123/CK122*CK125</f>
        <v>1598126.3157894737</v>
      </c>
      <c r="CL127" s="191" t="s">
        <v>325</v>
      </c>
      <c r="CM127" s="191"/>
    </row>
    <row r="128" spans="1:91" ht="15" customHeight="1" x14ac:dyDescent="0.15">
      <c r="A128" s="9" t="s">
        <v>99</v>
      </c>
      <c r="B128" s="33">
        <f>SUM(B122:B127)</f>
        <v>0</v>
      </c>
      <c r="C128" s="34">
        <f>SUM(C122:C127)</f>
        <v>0</v>
      </c>
      <c r="D128" s="34">
        <f>SUM(D122:D127)</f>
        <v>0</v>
      </c>
      <c r="E128" s="34">
        <f>SUM(E122:E127)</f>
        <v>0</v>
      </c>
      <c r="F128" s="34">
        <f>SUM(F122:F127)</f>
        <v>0</v>
      </c>
      <c r="G128" s="34">
        <f t="shared" si="211"/>
        <v>0</v>
      </c>
      <c r="H128" s="95">
        <f t="shared" ref="H128:N128" si="221">SUM(H122:H127)</f>
        <v>0</v>
      </c>
      <c r="I128" s="34">
        <f t="shared" si="221"/>
        <v>0</v>
      </c>
      <c r="J128" s="34">
        <f t="shared" si="221"/>
        <v>0</v>
      </c>
      <c r="K128" s="34">
        <f t="shared" si="221"/>
        <v>0</v>
      </c>
      <c r="L128" s="34">
        <f t="shared" si="221"/>
        <v>0</v>
      </c>
      <c r="M128" s="34">
        <f t="shared" si="221"/>
        <v>0</v>
      </c>
      <c r="N128" s="34">
        <f t="shared" si="221"/>
        <v>0</v>
      </c>
      <c r="O128" s="34">
        <f t="shared" si="212"/>
        <v>0</v>
      </c>
      <c r="P128" s="95">
        <f>SUM(P122:P127)</f>
        <v>0</v>
      </c>
      <c r="Q128" s="34">
        <f>SUM(Q122:Q127)</f>
        <v>0</v>
      </c>
      <c r="R128" s="34">
        <f>SUM(R122:R127)</f>
        <v>0</v>
      </c>
      <c r="S128" s="34">
        <f t="shared" si="213"/>
        <v>0</v>
      </c>
      <c r="T128" s="95">
        <f>SUM(T122:T127)</f>
        <v>0</v>
      </c>
      <c r="U128" s="34">
        <f>SUM(U122:U127)</f>
        <v>0</v>
      </c>
      <c r="V128" s="34">
        <f>SUM(V122:V127)</f>
        <v>0</v>
      </c>
      <c r="W128" s="34">
        <f>SUM(W122:W127)</f>
        <v>0</v>
      </c>
      <c r="X128" s="34">
        <f>SUM(X122:X127)</f>
        <v>0</v>
      </c>
      <c r="Y128" s="34">
        <f t="shared" si="214"/>
        <v>0</v>
      </c>
      <c r="Z128" s="95">
        <f t="shared" ref="Z128:AL128" si="222">SUM(Z122:Z127)</f>
        <v>0</v>
      </c>
      <c r="AA128" s="34">
        <f t="shared" si="222"/>
        <v>0</v>
      </c>
      <c r="AB128" s="34">
        <f t="shared" si="222"/>
        <v>0</v>
      </c>
      <c r="AC128" s="34">
        <f t="shared" si="222"/>
        <v>0</v>
      </c>
      <c r="AD128" s="34">
        <f t="shared" si="222"/>
        <v>0</v>
      </c>
      <c r="AE128" s="34">
        <f t="shared" si="222"/>
        <v>0</v>
      </c>
      <c r="AF128" s="34">
        <f t="shared" si="222"/>
        <v>0</v>
      </c>
      <c r="AG128" s="34">
        <f t="shared" si="222"/>
        <v>0</v>
      </c>
      <c r="AH128" s="34">
        <f t="shared" si="222"/>
        <v>0</v>
      </c>
      <c r="AI128" s="34">
        <f t="shared" si="222"/>
        <v>0</v>
      </c>
      <c r="AJ128" s="34">
        <f t="shared" si="222"/>
        <v>0</v>
      </c>
      <c r="AK128" s="34">
        <f t="shared" si="222"/>
        <v>0</v>
      </c>
      <c r="AL128" s="34">
        <f t="shared" si="222"/>
        <v>0</v>
      </c>
      <c r="AM128" s="34">
        <f t="shared" si="215"/>
        <v>0</v>
      </c>
      <c r="AN128" s="95">
        <f>SUM(AN122:AN127)</f>
        <v>0</v>
      </c>
      <c r="AO128" s="34">
        <f>SUM(AO122:AO127)</f>
        <v>0</v>
      </c>
      <c r="AP128" s="34">
        <f>SUM(AP122:AP127)</f>
        <v>0</v>
      </c>
      <c r="AQ128" s="34">
        <f>SUM(AQ122:AQ127)</f>
        <v>0</v>
      </c>
      <c r="AR128" s="34">
        <f t="shared" si="216"/>
        <v>0</v>
      </c>
      <c r="AS128" s="95">
        <f>SUM(AS122:AS127)</f>
        <v>0</v>
      </c>
      <c r="AT128" s="34">
        <f>SUM(AT122:AT127)</f>
        <v>0</v>
      </c>
      <c r="AU128" s="34">
        <f>SUM(AU122:AU127)</f>
        <v>0</v>
      </c>
      <c r="AV128" s="34">
        <f>SUM(AV122:AV127)</f>
        <v>0</v>
      </c>
      <c r="AW128" s="34">
        <f t="shared" si="217"/>
        <v>0</v>
      </c>
      <c r="AX128" s="48">
        <f t="shared" si="218"/>
        <v>0</v>
      </c>
      <c r="AY128" s="33">
        <f>SUM(AY122:AY127)</f>
        <v>0</v>
      </c>
      <c r="AZ128" s="34">
        <f t="shared" ref="AZ128:CG128" si="223">SUM(AZ122:AZ127)</f>
        <v>0</v>
      </c>
      <c r="BA128" s="34">
        <f t="shared" ref="BA128" si="224">SUM(BA122:BA127)</f>
        <v>0</v>
      </c>
      <c r="BB128" s="34">
        <f>SUM(BB122:BB127)</f>
        <v>0</v>
      </c>
      <c r="BC128" s="34">
        <f>SUM(BC122:BC127)</f>
        <v>0</v>
      </c>
      <c r="BD128" s="34">
        <f t="shared" ref="BD128" si="225">SUM(BD122:BD127)</f>
        <v>0</v>
      </c>
      <c r="BE128" s="34">
        <f t="shared" si="223"/>
        <v>0</v>
      </c>
      <c r="BF128" s="34">
        <f t="shared" si="223"/>
        <v>0</v>
      </c>
      <c r="BG128" s="34">
        <f t="shared" si="223"/>
        <v>0</v>
      </c>
      <c r="BH128" s="34">
        <f t="shared" si="223"/>
        <v>0</v>
      </c>
      <c r="BI128" s="34">
        <f t="shared" si="223"/>
        <v>0</v>
      </c>
      <c r="BJ128" s="34">
        <f t="shared" si="223"/>
        <v>0</v>
      </c>
      <c r="BK128" s="34">
        <f t="shared" si="223"/>
        <v>0</v>
      </c>
      <c r="BL128" s="34">
        <f t="shared" si="223"/>
        <v>0</v>
      </c>
      <c r="BM128" s="34">
        <f t="shared" si="223"/>
        <v>0</v>
      </c>
      <c r="BN128" s="34">
        <f t="shared" si="223"/>
        <v>0</v>
      </c>
      <c r="BO128" s="34">
        <f t="shared" si="223"/>
        <v>0</v>
      </c>
      <c r="BP128" s="34">
        <f t="shared" si="223"/>
        <v>0</v>
      </c>
      <c r="BQ128" s="34">
        <f t="shared" si="223"/>
        <v>0</v>
      </c>
      <c r="BR128" s="34">
        <f t="shared" si="223"/>
        <v>0</v>
      </c>
      <c r="BS128" s="34">
        <f t="shared" si="223"/>
        <v>0</v>
      </c>
      <c r="BT128" s="34">
        <f t="shared" si="223"/>
        <v>0</v>
      </c>
      <c r="BU128" s="34">
        <f t="shared" si="223"/>
        <v>0</v>
      </c>
      <c r="BV128" s="34">
        <f t="shared" si="223"/>
        <v>0</v>
      </c>
      <c r="BW128" s="34">
        <f t="shared" si="223"/>
        <v>0</v>
      </c>
      <c r="BX128" s="34">
        <f t="shared" si="223"/>
        <v>0</v>
      </c>
      <c r="BY128" s="34">
        <f t="shared" si="223"/>
        <v>0</v>
      </c>
      <c r="BZ128" s="34">
        <f t="shared" si="223"/>
        <v>0</v>
      </c>
      <c r="CA128" s="34">
        <f t="shared" si="223"/>
        <v>0</v>
      </c>
      <c r="CB128" s="34">
        <f t="shared" si="223"/>
        <v>0</v>
      </c>
      <c r="CC128" s="34">
        <f t="shared" si="223"/>
        <v>0</v>
      </c>
      <c r="CD128" s="34">
        <f t="shared" si="223"/>
        <v>0</v>
      </c>
      <c r="CE128" s="54">
        <f t="shared" si="219"/>
        <v>0</v>
      </c>
      <c r="CF128" s="63">
        <f t="shared" si="223"/>
        <v>0</v>
      </c>
      <c r="CG128" s="64">
        <f t="shared" si="223"/>
        <v>0</v>
      </c>
      <c r="CH128" s="18">
        <f t="shared" si="220"/>
        <v>0</v>
      </c>
      <c r="CJ128" s="191" t="s">
        <v>326</v>
      </c>
      <c r="CK128" s="199">
        <f>(CK123+CK127+CK126)/CK121</f>
        <v>0.65630198813831175</v>
      </c>
      <c r="CL128" s="191" t="s">
        <v>328</v>
      </c>
      <c r="CM128" s="191"/>
    </row>
    <row r="129" spans="1:86" ht="15" customHeight="1" x14ac:dyDescent="0.15">
      <c r="A129" s="9" t="s">
        <v>100</v>
      </c>
      <c r="B129" s="35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 t="shared" si="211"/>
        <v>0</v>
      </c>
      <c r="H129" s="10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f t="shared" si="212"/>
        <v>0</v>
      </c>
      <c r="P129" s="106">
        <v>0</v>
      </c>
      <c r="Q129" s="36">
        <v>0</v>
      </c>
      <c r="R129" s="36">
        <v>0</v>
      </c>
      <c r="S129" s="36">
        <f t="shared" si="213"/>
        <v>0</v>
      </c>
      <c r="T129" s="106">
        <v>0</v>
      </c>
      <c r="U129" s="36">
        <v>0</v>
      </c>
      <c r="V129" s="36">
        <v>0</v>
      </c>
      <c r="W129" s="36">
        <v>0</v>
      </c>
      <c r="X129" s="36">
        <v>0</v>
      </c>
      <c r="Y129" s="36">
        <f t="shared" si="214"/>
        <v>0</v>
      </c>
      <c r="Z129" s="106">
        <v>0</v>
      </c>
      <c r="AA129" s="36">
        <v>0</v>
      </c>
      <c r="AB129" s="36">
        <v>0</v>
      </c>
      <c r="AC129" s="36">
        <v>0</v>
      </c>
      <c r="AD129" s="36">
        <v>0</v>
      </c>
      <c r="AE129" s="36">
        <v>0</v>
      </c>
      <c r="AF129" s="36">
        <v>0</v>
      </c>
      <c r="AG129" s="36">
        <v>0</v>
      </c>
      <c r="AH129" s="36">
        <v>0</v>
      </c>
      <c r="AI129" s="36">
        <v>0</v>
      </c>
      <c r="AJ129" s="36">
        <v>0</v>
      </c>
      <c r="AK129" s="36">
        <v>0</v>
      </c>
      <c r="AL129" s="36">
        <v>0</v>
      </c>
      <c r="AM129" s="36">
        <f t="shared" si="215"/>
        <v>0</v>
      </c>
      <c r="AN129" s="106">
        <v>0</v>
      </c>
      <c r="AO129" s="36">
        <v>0</v>
      </c>
      <c r="AP129" s="36">
        <v>0</v>
      </c>
      <c r="AQ129" s="36">
        <v>0</v>
      </c>
      <c r="AR129" s="36">
        <f t="shared" si="216"/>
        <v>0</v>
      </c>
      <c r="AS129" s="106">
        <v>0</v>
      </c>
      <c r="AT129" s="36">
        <v>0</v>
      </c>
      <c r="AU129" s="36">
        <v>0</v>
      </c>
      <c r="AV129" s="36">
        <v>0</v>
      </c>
      <c r="AW129" s="36">
        <f t="shared" si="217"/>
        <v>0</v>
      </c>
      <c r="AX129" s="50">
        <f t="shared" si="218"/>
        <v>0</v>
      </c>
      <c r="AY129" s="35">
        <v>0</v>
      </c>
      <c r="AZ129" s="36">
        <v>0</v>
      </c>
      <c r="BA129" s="36">
        <v>0</v>
      </c>
      <c r="BB129" s="36">
        <v>0</v>
      </c>
      <c r="BC129" s="36">
        <v>0</v>
      </c>
      <c r="BD129" s="36">
        <v>0</v>
      </c>
      <c r="BE129" s="36">
        <v>0</v>
      </c>
      <c r="BF129" s="36">
        <v>0</v>
      </c>
      <c r="BG129" s="36">
        <v>0</v>
      </c>
      <c r="BH129" s="36">
        <v>0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0</v>
      </c>
      <c r="BO129" s="36">
        <v>0</v>
      </c>
      <c r="BP129" s="36">
        <v>0</v>
      </c>
      <c r="BQ129" s="36">
        <v>0</v>
      </c>
      <c r="BR129" s="36">
        <v>0</v>
      </c>
      <c r="BS129" s="36">
        <v>0</v>
      </c>
      <c r="BT129" s="36">
        <v>0</v>
      </c>
      <c r="BU129" s="36">
        <v>0</v>
      </c>
      <c r="BV129" s="36">
        <v>0</v>
      </c>
      <c r="BW129" s="36">
        <v>0</v>
      </c>
      <c r="BX129" s="36">
        <v>0</v>
      </c>
      <c r="BY129" s="36">
        <v>0</v>
      </c>
      <c r="BZ129" s="36">
        <v>0</v>
      </c>
      <c r="CA129" s="36">
        <v>0</v>
      </c>
      <c r="CB129" s="36">
        <v>0</v>
      </c>
      <c r="CC129" s="36">
        <v>0</v>
      </c>
      <c r="CD129" s="36">
        <v>0</v>
      </c>
      <c r="CE129" s="58">
        <f t="shared" si="219"/>
        <v>0</v>
      </c>
      <c r="CF129" s="27"/>
      <c r="CG129" s="70">
        <v>0</v>
      </c>
      <c r="CH129" s="18">
        <f t="shared" si="220"/>
        <v>0</v>
      </c>
    </row>
    <row r="130" spans="1:86" ht="15" customHeight="1" x14ac:dyDescent="0.15">
      <c r="A130" s="9" t="s">
        <v>101</v>
      </c>
      <c r="B130" s="33">
        <f>SUM(B128+B129)</f>
        <v>0</v>
      </c>
      <c r="C130" s="34">
        <f>SUM(C128+C129)</f>
        <v>0</v>
      </c>
      <c r="D130" s="34">
        <f>SUM(D128+D129)</f>
        <v>0</v>
      </c>
      <c r="E130" s="34">
        <f>SUM(E128+E129)</f>
        <v>0</v>
      </c>
      <c r="F130" s="34">
        <f>SUM(F128+F129)</f>
        <v>0</v>
      </c>
      <c r="G130" s="34">
        <f t="shared" si="211"/>
        <v>0</v>
      </c>
      <c r="H130" s="95">
        <f t="shared" ref="H130:N130" si="226">SUM(H128+H129)</f>
        <v>0</v>
      </c>
      <c r="I130" s="34">
        <f t="shared" si="226"/>
        <v>0</v>
      </c>
      <c r="J130" s="34">
        <f t="shared" si="226"/>
        <v>0</v>
      </c>
      <c r="K130" s="34">
        <f t="shared" si="226"/>
        <v>0</v>
      </c>
      <c r="L130" s="34">
        <f t="shared" si="226"/>
        <v>0</v>
      </c>
      <c r="M130" s="34">
        <f t="shared" si="226"/>
        <v>0</v>
      </c>
      <c r="N130" s="34">
        <f t="shared" si="226"/>
        <v>0</v>
      </c>
      <c r="O130" s="34">
        <f t="shared" si="212"/>
        <v>0</v>
      </c>
      <c r="P130" s="95">
        <f>SUM(P128+P129)</f>
        <v>0</v>
      </c>
      <c r="Q130" s="34">
        <f>SUM(Q128+Q129)</f>
        <v>0</v>
      </c>
      <c r="R130" s="34">
        <f>SUM(R128+R129)</f>
        <v>0</v>
      </c>
      <c r="S130" s="34">
        <f t="shared" si="213"/>
        <v>0</v>
      </c>
      <c r="T130" s="95">
        <f>SUM(T128+T129)</f>
        <v>0</v>
      </c>
      <c r="U130" s="34">
        <f>SUM(U128+U129)</f>
        <v>0</v>
      </c>
      <c r="V130" s="34">
        <f>SUM(V128+V129)</f>
        <v>0</v>
      </c>
      <c r="W130" s="34">
        <f>SUM(W128+W129)</f>
        <v>0</v>
      </c>
      <c r="X130" s="34">
        <f>SUM(X128+X129)</f>
        <v>0</v>
      </c>
      <c r="Y130" s="34">
        <f t="shared" si="214"/>
        <v>0</v>
      </c>
      <c r="Z130" s="95">
        <f t="shared" ref="Z130:AL130" si="227">SUM(Z128+Z129)</f>
        <v>0</v>
      </c>
      <c r="AA130" s="34">
        <f t="shared" si="227"/>
        <v>0</v>
      </c>
      <c r="AB130" s="34">
        <f t="shared" si="227"/>
        <v>0</v>
      </c>
      <c r="AC130" s="34">
        <f t="shared" si="227"/>
        <v>0</v>
      </c>
      <c r="AD130" s="34">
        <f t="shared" si="227"/>
        <v>0</v>
      </c>
      <c r="AE130" s="34">
        <f t="shared" si="227"/>
        <v>0</v>
      </c>
      <c r="AF130" s="34">
        <f t="shared" si="227"/>
        <v>0</v>
      </c>
      <c r="AG130" s="34">
        <f t="shared" si="227"/>
        <v>0</v>
      </c>
      <c r="AH130" s="34">
        <f t="shared" si="227"/>
        <v>0</v>
      </c>
      <c r="AI130" s="34">
        <f t="shared" si="227"/>
        <v>0</v>
      </c>
      <c r="AJ130" s="34">
        <f t="shared" si="227"/>
        <v>0</v>
      </c>
      <c r="AK130" s="34">
        <f t="shared" si="227"/>
        <v>0</v>
      </c>
      <c r="AL130" s="34">
        <f t="shared" si="227"/>
        <v>0</v>
      </c>
      <c r="AM130" s="34">
        <f t="shared" si="215"/>
        <v>0</v>
      </c>
      <c r="AN130" s="95">
        <f>SUM(AN128+AN129)</f>
        <v>0</v>
      </c>
      <c r="AO130" s="34">
        <f>SUM(AO128+AO129)</f>
        <v>0</v>
      </c>
      <c r="AP130" s="34">
        <f>SUM(AP128+AP129)</f>
        <v>0</v>
      </c>
      <c r="AQ130" s="34">
        <f>SUM(AQ128+AQ129)</f>
        <v>0</v>
      </c>
      <c r="AR130" s="34">
        <f t="shared" si="216"/>
        <v>0</v>
      </c>
      <c r="AS130" s="95">
        <f>SUM(AS128+AS129)</f>
        <v>0</v>
      </c>
      <c r="AT130" s="34">
        <f>SUM(AT128+AT129)</f>
        <v>0</v>
      </c>
      <c r="AU130" s="34">
        <f>SUM(AU128+AU129)</f>
        <v>0</v>
      </c>
      <c r="AV130" s="34">
        <f>SUM(AV128+AV129)</f>
        <v>0</v>
      </c>
      <c r="AW130" s="34">
        <f t="shared" si="217"/>
        <v>0</v>
      </c>
      <c r="AX130" s="48">
        <f t="shared" si="218"/>
        <v>0</v>
      </c>
      <c r="AY130" s="33">
        <f>SUM(AY128+AY129)</f>
        <v>0</v>
      </c>
      <c r="AZ130" s="34">
        <f t="shared" ref="AZ130:CG130" si="228">SUM(AZ128+AZ129)</f>
        <v>0</v>
      </c>
      <c r="BA130" s="34">
        <f t="shared" ref="BA130" si="229">SUM(BA128+BA129)</f>
        <v>0</v>
      </c>
      <c r="BB130" s="34">
        <f>SUM(BB128+BB129)</f>
        <v>0</v>
      </c>
      <c r="BC130" s="34">
        <f>SUM(BC128+BC129)</f>
        <v>0</v>
      </c>
      <c r="BD130" s="34">
        <f t="shared" ref="BD130" si="230">SUM(BD128+BD129)</f>
        <v>0</v>
      </c>
      <c r="BE130" s="34">
        <f t="shared" si="228"/>
        <v>0</v>
      </c>
      <c r="BF130" s="34">
        <f t="shared" si="228"/>
        <v>0</v>
      </c>
      <c r="BG130" s="34">
        <f t="shared" si="228"/>
        <v>0</v>
      </c>
      <c r="BH130" s="34">
        <f t="shared" si="228"/>
        <v>0</v>
      </c>
      <c r="BI130" s="34">
        <f t="shared" si="228"/>
        <v>0</v>
      </c>
      <c r="BJ130" s="34">
        <f t="shared" si="228"/>
        <v>0</v>
      </c>
      <c r="BK130" s="34">
        <f t="shared" si="228"/>
        <v>0</v>
      </c>
      <c r="BL130" s="34">
        <f t="shared" si="228"/>
        <v>0</v>
      </c>
      <c r="BM130" s="34">
        <f t="shared" si="228"/>
        <v>0</v>
      </c>
      <c r="BN130" s="34">
        <f t="shared" si="228"/>
        <v>0</v>
      </c>
      <c r="BO130" s="34">
        <f t="shared" si="228"/>
        <v>0</v>
      </c>
      <c r="BP130" s="34">
        <f t="shared" si="228"/>
        <v>0</v>
      </c>
      <c r="BQ130" s="34">
        <f t="shared" si="228"/>
        <v>0</v>
      </c>
      <c r="BR130" s="34">
        <f t="shared" si="228"/>
        <v>0</v>
      </c>
      <c r="BS130" s="34">
        <f t="shared" si="228"/>
        <v>0</v>
      </c>
      <c r="BT130" s="34">
        <f t="shared" si="228"/>
        <v>0</v>
      </c>
      <c r="BU130" s="34">
        <f t="shared" si="228"/>
        <v>0</v>
      </c>
      <c r="BV130" s="34">
        <f t="shared" si="228"/>
        <v>0</v>
      </c>
      <c r="BW130" s="34">
        <f t="shared" si="228"/>
        <v>0</v>
      </c>
      <c r="BX130" s="34">
        <f t="shared" si="228"/>
        <v>0</v>
      </c>
      <c r="BY130" s="34">
        <f t="shared" si="228"/>
        <v>0</v>
      </c>
      <c r="BZ130" s="34">
        <f t="shared" si="228"/>
        <v>0</v>
      </c>
      <c r="CA130" s="34">
        <f t="shared" si="228"/>
        <v>0</v>
      </c>
      <c r="CB130" s="34">
        <f t="shared" si="228"/>
        <v>0</v>
      </c>
      <c r="CC130" s="34">
        <f t="shared" si="228"/>
        <v>0</v>
      </c>
      <c r="CD130" s="34">
        <f t="shared" si="228"/>
        <v>0</v>
      </c>
      <c r="CE130" s="54">
        <f t="shared" si="219"/>
        <v>0</v>
      </c>
      <c r="CF130" s="63">
        <f t="shared" si="228"/>
        <v>0</v>
      </c>
      <c r="CG130" s="64">
        <f t="shared" si="228"/>
        <v>0</v>
      </c>
      <c r="CH130" s="18">
        <f t="shared" si="220"/>
        <v>0</v>
      </c>
    </row>
    <row r="131" spans="1:86" ht="15" customHeight="1" thickBot="1" x14ac:dyDescent="0.2">
      <c r="A131" s="10" t="s">
        <v>102</v>
      </c>
      <c r="B131" s="39">
        <f>SUM(B120,B130)</f>
        <v>100000</v>
      </c>
      <c r="C131" s="40">
        <f>SUM(C120,C130)</f>
        <v>0</v>
      </c>
      <c r="D131" s="40">
        <f>SUM(D120,D130)</f>
        <v>0</v>
      </c>
      <c r="E131" s="40">
        <f>SUM(E120,E130)</f>
        <v>0</v>
      </c>
      <c r="F131" s="40">
        <f>SUM(F120,F130)</f>
        <v>0</v>
      </c>
      <c r="G131" s="40">
        <f t="shared" si="211"/>
        <v>100000</v>
      </c>
      <c r="H131" s="105">
        <f t="shared" ref="H131:N131" si="231">SUM(H120,H130)</f>
        <v>200000</v>
      </c>
      <c r="I131" s="40">
        <f t="shared" si="231"/>
        <v>100000</v>
      </c>
      <c r="J131" s="40">
        <f t="shared" si="231"/>
        <v>0</v>
      </c>
      <c r="K131" s="40">
        <f t="shared" si="231"/>
        <v>0</v>
      </c>
      <c r="L131" s="40">
        <f t="shared" si="231"/>
        <v>0</v>
      </c>
      <c r="M131" s="40">
        <f t="shared" si="231"/>
        <v>0</v>
      </c>
      <c r="N131" s="40">
        <f t="shared" si="231"/>
        <v>0</v>
      </c>
      <c r="O131" s="40">
        <f t="shared" si="212"/>
        <v>300000</v>
      </c>
      <c r="P131" s="105">
        <f>SUM(P120,P130)</f>
        <v>0</v>
      </c>
      <c r="Q131" s="40">
        <f>SUM(Q120,Q130)</f>
        <v>0</v>
      </c>
      <c r="R131" s="40">
        <f>SUM(R120,R130)</f>
        <v>0</v>
      </c>
      <c r="S131" s="40">
        <f t="shared" si="213"/>
        <v>0</v>
      </c>
      <c r="T131" s="105">
        <f>SUM(T120,T130)</f>
        <v>0</v>
      </c>
      <c r="U131" s="40">
        <f>SUM(U120,U130)</f>
        <v>0</v>
      </c>
      <c r="V131" s="40">
        <f>SUM(V120,V130)</f>
        <v>0</v>
      </c>
      <c r="W131" s="40">
        <f>SUM(W120,W130)</f>
        <v>0</v>
      </c>
      <c r="X131" s="40">
        <f>SUM(X120,X130)</f>
        <v>0</v>
      </c>
      <c r="Y131" s="40">
        <f t="shared" si="214"/>
        <v>0</v>
      </c>
      <c r="Z131" s="105">
        <f t="shared" ref="Z131:AL131" si="232">SUM(Z120,Z130)</f>
        <v>0</v>
      </c>
      <c r="AA131" s="40">
        <f t="shared" si="232"/>
        <v>0</v>
      </c>
      <c r="AB131" s="40">
        <f t="shared" si="232"/>
        <v>0</v>
      </c>
      <c r="AC131" s="40">
        <f t="shared" si="232"/>
        <v>0</v>
      </c>
      <c r="AD131" s="40">
        <f t="shared" si="232"/>
        <v>0</v>
      </c>
      <c r="AE131" s="40">
        <f t="shared" si="232"/>
        <v>0</v>
      </c>
      <c r="AF131" s="40">
        <f t="shared" si="232"/>
        <v>0</v>
      </c>
      <c r="AG131" s="40">
        <f t="shared" si="232"/>
        <v>0</v>
      </c>
      <c r="AH131" s="40">
        <f t="shared" si="232"/>
        <v>0</v>
      </c>
      <c r="AI131" s="40">
        <f t="shared" si="232"/>
        <v>0</v>
      </c>
      <c r="AJ131" s="40">
        <f t="shared" si="232"/>
        <v>0</v>
      </c>
      <c r="AK131" s="40">
        <f t="shared" si="232"/>
        <v>0</v>
      </c>
      <c r="AL131" s="40">
        <f t="shared" si="232"/>
        <v>0</v>
      </c>
      <c r="AM131" s="40">
        <f t="shared" si="215"/>
        <v>0</v>
      </c>
      <c r="AN131" s="105">
        <f>SUM(AN120,AN130)</f>
        <v>0</v>
      </c>
      <c r="AO131" s="40">
        <f>SUM(AO120,AO130)</f>
        <v>0</v>
      </c>
      <c r="AP131" s="40">
        <f>SUM(AP120,AP130)</f>
        <v>0</v>
      </c>
      <c r="AQ131" s="40">
        <f>SUM(AQ120,AQ130)</f>
        <v>0</v>
      </c>
      <c r="AR131" s="40">
        <f t="shared" si="216"/>
        <v>0</v>
      </c>
      <c r="AS131" s="105">
        <f>SUM(AS120,AS130)</f>
        <v>0</v>
      </c>
      <c r="AT131" s="40">
        <f>SUM(AT120,AT130)</f>
        <v>0</v>
      </c>
      <c r="AU131" s="40">
        <f>SUM(AU120,AU130)</f>
        <v>0</v>
      </c>
      <c r="AV131" s="40">
        <f>SUM(AV120,AV130)</f>
        <v>0</v>
      </c>
      <c r="AW131" s="40">
        <f t="shared" si="217"/>
        <v>0</v>
      </c>
      <c r="AX131" s="46">
        <f t="shared" si="218"/>
        <v>400000</v>
      </c>
      <c r="AY131" s="39">
        <f>SUM(AY120,AY130)</f>
        <v>0</v>
      </c>
      <c r="AZ131" s="40">
        <f t="shared" ref="AZ131:CG131" si="233">SUM(AZ120,AZ130)</f>
        <v>0</v>
      </c>
      <c r="BA131" s="40">
        <f t="shared" ref="BA131" si="234">SUM(BA120,BA130)</f>
        <v>0</v>
      </c>
      <c r="BB131" s="40">
        <f>SUM(BB120,BB130)</f>
        <v>0</v>
      </c>
      <c r="BC131" s="40">
        <f>SUM(BC120,BC130)</f>
        <v>0</v>
      </c>
      <c r="BD131" s="40">
        <f t="shared" ref="BD131" si="235">SUM(BD120,BD130)</f>
        <v>0</v>
      </c>
      <c r="BE131" s="40">
        <f t="shared" si="233"/>
        <v>0</v>
      </c>
      <c r="BF131" s="40">
        <f t="shared" si="233"/>
        <v>0</v>
      </c>
      <c r="BG131" s="40">
        <f t="shared" si="233"/>
        <v>0</v>
      </c>
      <c r="BH131" s="40">
        <f t="shared" si="233"/>
        <v>0</v>
      </c>
      <c r="BI131" s="40">
        <f t="shared" si="233"/>
        <v>0</v>
      </c>
      <c r="BJ131" s="40">
        <f t="shared" si="233"/>
        <v>0</v>
      </c>
      <c r="BK131" s="40">
        <f t="shared" si="233"/>
        <v>0</v>
      </c>
      <c r="BL131" s="40">
        <f t="shared" si="233"/>
        <v>0</v>
      </c>
      <c r="BM131" s="40">
        <f t="shared" si="233"/>
        <v>0</v>
      </c>
      <c r="BN131" s="40">
        <f t="shared" si="233"/>
        <v>0</v>
      </c>
      <c r="BO131" s="40">
        <f t="shared" si="233"/>
        <v>0</v>
      </c>
      <c r="BP131" s="40">
        <f t="shared" si="233"/>
        <v>0</v>
      </c>
      <c r="BQ131" s="40">
        <f t="shared" si="233"/>
        <v>0</v>
      </c>
      <c r="BR131" s="40">
        <f t="shared" si="233"/>
        <v>0</v>
      </c>
      <c r="BS131" s="40">
        <f t="shared" si="233"/>
        <v>0</v>
      </c>
      <c r="BT131" s="40">
        <f t="shared" si="233"/>
        <v>0</v>
      </c>
      <c r="BU131" s="40">
        <f t="shared" si="233"/>
        <v>0</v>
      </c>
      <c r="BV131" s="40">
        <f t="shared" si="233"/>
        <v>0</v>
      </c>
      <c r="BW131" s="40">
        <f t="shared" si="233"/>
        <v>0</v>
      </c>
      <c r="BX131" s="40">
        <f t="shared" si="233"/>
        <v>0</v>
      </c>
      <c r="BY131" s="40">
        <f t="shared" si="233"/>
        <v>0</v>
      </c>
      <c r="BZ131" s="40">
        <f t="shared" si="233"/>
        <v>0</v>
      </c>
      <c r="CA131" s="40">
        <f t="shared" si="233"/>
        <v>0</v>
      </c>
      <c r="CB131" s="40">
        <f t="shared" si="233"/>
        <v>0</v>
      </c>
      <c r="CC131" s="40">
        <f t="shared" si="233"/>
        <v>0</v>
      </c>
      <c r="CD131" s="40">
        <f t="shared" si="233"/>
        <v>0</v>
      </c>
      <c r="CE131" s="57">
        <f t="shared" si="219"/>
        <v>0</v>
      </c>
      <c r="CF131" s="67">
        <f t="shared" si="233"/>
        <v>1777295</v>
      </c>
      <c r="CG131" s="67">
        <f t="shared" si="233"/>
        <v>0</v>
      </c>
      <c r="CH131" s="21">
        <f t="shared" si="220"/>
        <v>2177295</v>
      </c>
    </row>
    <row r="133" spans="1:86" ht="15" customHeight="1" x14ac:dyDescent="0.15">
      <c r="G133" s="4">
        <f>SUM(G99)</f>
        <v>200000</v>
      </c>
      <c r="O133" s="4">
        <f>SUM(O99)</f>
        <v>800000</v>
      </c>
      <c r="S133" s="4">
        <f>SUM(S99)</f>
        <v>0</v>
      </c>
      <c r="Y133" s="4">
        <f>SUM(Y99)</f>
        <v>0</v>
      </c>
      <c r="AM133" s="4">
        <f>SUM(AM99)</f>
        <v>0</v>
      </c>
      <c r="AR133" s="4">
        <f>SUM(AR99)</f>
        <v>0</v>
      </c>
      <c r="AW133" s="4">
        <f>SUM(AW99)</f>
        <v>0</v>
      </c>
      <c r="AX133" s="4">
        <f>SUM(G133,O133,S133,Y133,AM133,AR133,AW133)</f>
        <v>1000000</v>
      </c>
      <c r="CC133" s="4" t="s">
        <v>276</v>
      </c>
      <c r="CE133" s="4">
        <f>SUM(CE99)</f>
        <v>140000</v>
      </c>
      <c r="CF133" s="4">
        <f>SUM(CF99-CF50)</f>
        <v>2693000</v>
      </c>
      <c r="CH133" s="4">
        <f>SUM(AX133,CE133,CF133)</f>
        <v>3833000</v>
      </c>
    </row>
  </sheetData>
  <mergeCells count="71">
    <mergeCell ref="N7:N8"/>
    <mergeCell ref="R7:R8"/>
    <mergeCell ref="X7:X8"/>
    <mergeCell ref="AL7:AL8"/>
    <mergeCell ref="CA5:CA7"/>
    <mergeCell ref="BS5:BS7"/>
    <mergeCell ref="BZ5:BZ7"/>
    <mergeCell ref="BB5:BB7"/>
    <mergeCell ref="BT5:BT7"/>
    <mergeCell ref="BU5:BU7"/>
    <mergeCell ref="BO5:BO7"/>
    <mergeCell ref="BW5:BW7"/>
    <mergeCell ref="BX5:BX7"/>
    <mergeCell ref="BY5:BY7"/>
    <mergeCell ref="BL5:BL7"/>
    <mergeCell ref="BM5:BM7"/>
    <mergeCell ref="CD5:CD8"/>
    <mergeCell ref="CB5:CB7"/>
    <mergeCell ref="CC5:CC7"/>
    <mergeCell ref="CE5:CE8"/>
    <mergeCell ref="H5:O5"/>
    <mergeCell ref="H6:O6"/>
    <mergeCell ref="O7:O8"/>
    <mergeCell ref="P5:S5"/>
    <mergeCell ref="P6:S6"/>
    <mergeCell ref="BP5:BP7"/>
    <mergeCell ref="BQ5:BQ7"/>
    <mergeCell ref="BR5:BR7"/>
    <mergeCell ref="BI5:BI7"/>
    <mergeCell ref="AQ7:AQ8"/>
    <mergeCell ref="AV7:AV8"/>
    <mergeCell ref="BV5:BV7"/>
    <mergeCell ref="BN5:BN7"/>
    <mergeCell ref="BC5:BC7"/>
    <mergeCell ref="BD5:BD7"/>
    <mergeCell ref="BE5:BE7"/>
    <mergeCell ref="BF5:BF7"/>
    <mergeCell ref="BG5:BG7"/>
    <mergeCell ref="BK5:BK7"/>
    <mergeCell ref="CL121:CM121"/>
    <mergeCell ref="B4:AX4"/>
    <mergeCell ref="T5:Y5"/>
    <mergeCell ref="AN5:AR5"/>
    <mergeCell ref="AN6:AR6"/>
    <mergeCell ref="AR7:AR8"/>
    <mergeCell ref="T6:Y6"/>
    <mergeCell ref="B5:G5"/>
    <mergeCell ref="B6:G6"/>
    <mergeCell ref="G7:G8"/>
    <mergeCell ref="Y7:Y8"/>
    <mergeCell ref="Z5:AM5"/>
    <mergeCell ref="BH5:BH7"/>
    <mergeCell ref="AX5:AX8"/>
    <mergeCell ref="AW7:AW8"/>
    <mergeCell ref="BA5:BA7"/>
    <mergeCell ref="A1:CH1"/>
    <mergeCell ref="A2:CH2"/>
    <mergeCell ref="AY4:CE4"/>
    <mergeCell ref="CF4:CF8"/>
    <mergeCell ref="CH4:CH8"/>
    <mergeCell ref="A4:A8"/>
    <mergeCell ref="CG4:CG8"/>
    <mergeCell ref="AY5:AY7"/>
    <mergeCell ref="Z6:AM6"/>
    <mergeCell ref="AM7:AM8"/>
    <mergeCell ref="F7:F8"/>
    <mergeCell ref="S7:S8"/>
    <mergeCell ref="AS5:AW5"/>
    <mergeCell ref="AZ5:AZ7"/>
    <mergeCell ref="BJ5:BJ7"/>
    <mergeCell ref="AS6:AW6"/>
  </mergeCells>
  <phoneticPr fontId="2"/>
  <printOptions horizontalCentered="1"/>
  <pageMargins left="0.19685039370078741" right="0.19685039370078741" top="0.27559055118110237" bottom="0.23622047244094491" header="0.19685039370078741" footer="0.19685039370078741"/>
  <pageSetup paperSize="8" scale="4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90" zoomScaleNormal="90" zoomScaleSheetLayoutView="85" zoomScalePageLayoutView="90" workbookViewId="0">
      <pane ySplit="4" topLeftCell="A5" activePane="bottomLeft" state="frozen"/>
      <selection activeCell="A2" sqref="A2:Y2"/>
      <selection pane="bottomLeft" activeCell="C65" sqref="C65"/>
    </sheetView>
  </sheetViews>
  <sheetFormatPr baseColWidth="12" defaultColWidth="16.6640625" defaultRowHeight="15" customHeight="1" x14ac:dyDescent="0.15"/>
  <cols>
    <col min="1" max="1" width="45.6640625" style="111" customWidth="1"/>
    <col min="2" max="2" width="1.6640625" style="111" customWidth="1"/>
    <col min="3" max="3" width="17.6640625" style="112" customWidth="1"/>
    <col min="4" max="4" width="1.6640625" style="112" customWidth="1"/>
    <col min="5" max="5" width="1.6640625" style="111" customWidth="1"/>
    <col min="6" max="6" width="17.6640625" style="112" customWidth="1"/>
    <col min="7" max="7" width="1.6640625" style="112" customWidth="1"/>
    <col min="8" max="8" width="1.6640625" style="111" customWidth="1"/>
    <col min="9" max="9" width="17.6640625" style="112" customWidth="1"/>
    <col min="10" max="10" width="1.6640625" style="112" customWidth="1"/>
    <col min="11" max="11" width="16.1640625" style="112" customWidth="1"/>
    <col min="12" max="12" width="5.33203125" style="109" customWidth="1"/>
    <col min="13" max="16384" width="16.6640625" style="109"/>
  </cols>
  <sheetData>
    <row r="1" spans="1:13" ht="21.75" customHeight="1" x14ac:dyDescent="0.15">
      <c r="A1" s="290" t="s">
        <v>315</v>
      </c>
      <c r="B1" s="290"/>
      <c r="C1" s="290"/>
      <c r="D1" s="290"/>
      <c r="E1" s="291"/>
      <c r="F1" s="291"/>
      <c r="G1" s="291"/>
      <c r="H1" s="291"/>
      <c r="I1" s="291"/>
      <c r="J1" s="291"/>
      <c r="K1" s="291"/>
    </row>
    <row r="2" spans="1:13" ht="18.75" customHeight="1" x14ac:dyDescent="0.15">
      <c r="A2" s="292" t="s">
        <v>353</v>
      </c>
      <c r="B2" s="292"/>
      <c r="C2" s="292"/>
      <c r="D2" s="292"/>
      <c r="E2" s="293"/>
      <c r="F2" s="293"/>
      <c r="G2" s="293"/>
      <c r="H2" s="293"/>
      <c r="I2" s="293"/>
      <c r="J2" s="293"/>
      <c r="K2" s="293"/>
    </row>
    <row r="3" spans="1:13" ht="15" customHeight="1" thickBot="1" x14ac:dyDescent="0.2">
      <c r="C3" s="294"/>
      <c r="D3" s="294"/>
      <c r="F3" s="294"/>
      <c r="G3" s="294"/>
      <c r="K3" s="212"/>
    </row>
    <row r="4" spans="1:13" s="110" customFormat="1" ht="30" customHeight="1" thickBot="1" x14ac:dyDescent="0.2">
      <c r="A4" s="113" t="s">
        <v>141</v>
      </c>
      <c r="B4" s="295" t="s">
        <v>348</v>
      </c>
      <c r="C4" s="296"/>
      <c r="D4" s="297"/>
      <c r="E4" s="298" t="s">
        <v>349</v>
      </c>
      <c r="F4" s="296"/>
      <c r="G4" s="297"/>
      <c r="H4" s="299" t="s">
        <v>142</v>
      </c>
      <c r="I4" s="296"/>
      <c r="J4" s="297"/>
      <c r="K4" s="114" t="s">
        <v>143</v>
      </c>
    </row>
    <row r="5" spans="1:13" ht="18" customHeight="1" x14ac:dyDescent="0.15">
      <c r="A5" s="115" t="s">
        <v>144</v>
      </c>
      <c r="B5" s="116"/>
      <c r="C5" s="117"/>
      <c r="D5" s="118"/>
      <c r="E5" s="119"/>
      <c r="F5" s="117"/>
      <c r="G5" s="118"/>
      <c r="H5" s="119"/>
      <c r="I5" s="117"/>
      <c r="J5" s="118"/>
      <c r="K5" s="120"/>
    </row>
    <row r="6" spans="1:13" ht="18" customHeight="1" x14ac:dyDescent="0.15">
      <c r="A6" s="121" t="s">
        <v>145</v>
      </c>
      <c r="B6" s="116"/>
      <c r="C6" s="117"/>
      <c r="D6" s="118"/>
      <c r="E6" s="119"/>
      <c r="F6" s="117"/>
      <c r="G6" s="118"/>
      <c r="H6" s="119"/>
      <c r="I6" s="117"/>
      <c r="J6" s="118"/>
      <c r="K6" s="120"/>
    </row>
    <row r="7" spans="1:13" ht="18" customHeight="1" x14ac:dyDescent="0.15">
      <c r="A7" s="121" t="s">
        <v>146</v>
      </c>
      <c r="B7" s="116"/>
      <c r="C7" s="117"/>
      <c r="D7" s="118"/>
      <c r="E7" s="119"/>
      <c r="F7" s="117"/>
      <c r="G7" s="118"/>
      <c r="H7" s="119"/>
      <c r="I7" s="117"/>
      <c r="J7" s="118"/>
      <c r="K7" s="120"/>
    </row>
    <row r="8" spans="1:13" ht="18" customHeight="1" x14ac:dyDescent="0.15">
      <c r="A8" s="121" t="s">
        <v>147</v>
      </c>
      <c r="B8" s="116"/>
      <c r="C8" s="122">
        <f>SUM('霧島青年会議所正味財産計算書内訳表 (様式)'!CH12)</f>
        <v>0</v>
      </c>
      <c r="D8" s="118"/>
      <c r="E8" s="119"/>
      <c r="F8" s="122">
        <f>SUM(F9)</f>
        <v>0</v>
      </c>
      <c r="G8" s="118"/>
      <c r="H8" s="119"/>
      <c r="I8" s="122">
        <f t="shared" ref="I8:I42" si="0">SUM(C8-F8)</f>
        <v>0</v>
      </c>
      <c r="J8" s="118"/>
      <c r="K8" s="123"/>
    </row>
    <row r="9" spans="1:13" ht="18" customHeight="1" x14ac:dyDescent="0.15">
      <c r="A9" s="121" t="s">
        <v>148</v>
      </c>
      <c r="B9" s="124" t="s">
        <v>149</v>
      </c>
      <c r="C9" s="125">
        <f>SUM('霧島青年会議所正味財産計算書内訳表 (様式)'!CH13)</f>
        <v>0</v>
      </c>
      <c r="D9" s="126" t="s">
        <v>150</v>
      </c>
      <c r="E9" s="127" t="s">
        <v>149</v>
      </c>
      <c r="F9" s="125">
        <v>0</v>
      </c>
      <c r="G9" s="126" t="s">
        <v>150</v>
      </c>
      <c r="H9" s="128" t="s">
        <v>149</v>
      </c>
      <c r="I9" s="125">
        <f t="shared" si="0"/>
        <v>0</v>
      </c>
      <c r="J9" s="126" t="s">
        <v>150</v>
      </c>
      <c r="K9" s="129"/>
    </row>
    <row r="10" spans="1:13" ht="18" customHeight="1" x14ac:dyDescent="0.15">
      <c r="A10" s="121" t="s">
        <v>151</v>
      </c>
      <c r="B10" s="116"/>
      <c r="C10" s="122">
        <f>SUM('霧島青年会議所正味財産計算書内訳表 (様式)'!CH14)</f>
        <v>3386000</v>
      </c>
      <c r="D10" s="118"/>
      <c r="E10" s="119"/>
      <c r="F10" s="122">
        <f>SUM(F11,F14)</f>
        <v>3952000</v>
      </c>
      <c r="G10" s="118"/>
      <c r="H10" s="119"/>
      <c r="I10" s="122">
        <f t="shared" si="0"/>
        <v>-566000</v>
      </c>
      <c r="J10" s="118"/>
      <c r="K10" s="123"/>
    </row>
    <row r="11" spans="1:13" ht="18" customHeight="1" x14ac:dyDescent="0.15">
      <c r="A11" s="121" t="s">
        <v>152</v>
      </c>
      <c r="B11" s="116"/>
      <c r="C11" s="117">
        <f>SUM('霧島青年会議所正味財産計算書内訳表 (様式)'!CH15)</f>
        <v>3286000</v>
      </c>
      <c r="D11" s="118"/>
      <c r="E11" s="116"/>
      <c r="F11" s="117">
        <f>SUM(F12:F13)</f>
        <v>3872000</v>
      </c>
      <c r="G11" s="118"/>
      <c r="H11" s="119"/>
      <c r="I11" s="117">
        <f t="shared" si="0"/>
        <v>-586000</v>
      </c>
      <c r="J11" s="118"/>
      <c r="K11" s="206"/>
    </row>
    <row r="12" spans="1:13" ht="18" customHeight="1" x14ac:dyDescent="0.15">
      <c r="A12" s="130" t="s">
        <v>153</v>
      </c>
      <c r="B12" s="116" t="s">
        <v>149</v>
      </c>
      <c r="C12" s="117">
        <f>+'霧島青年会議所正味財産計算書内訳表 (様式)'!CH16</f>
        <v>3240000</v>
      </c>
      <c r="D12" s="118" t="s">
        <v>150</v>
      </c>
      <c r="E12" s="116" t="s">
        <v>149</v>
      </c>
      <c r="F12" s="117">
        <v>3780000</v>
      </c>
      <c r="G12" s="118" t="s">
        <v>150</v>
      </c>
      <c r="H12" s="119" t="s">
        <v>149</v>
      </c>
      <c r="I12" s="117">
        <f t="shared" si="0"/>
        <v>-540000</v>
      </c>
      <c r="J12" s="118" t="s">
        <v>150</v>
      </c>
      <c r="K12" s="226" t="s">
        <v>356</v>
      </c>
      <c r="M12" s="213"/>
    </row>
    <row r="13" spans="1:13" ht="18" customHeight="1" x14ac:dyDescent="0.15">
      <c r="A13" s="130" t="s">
        <v>341</v>
      </c>
      <c r="B13" s="116" t="s">
        <v>149</v>
      </c>
      <c r="C13" s="117">
        <f>+'霧島青年会議所正味財産計算書内訳表 (様式)'!CH17</f>
        <v>46000</v>
      </c>
      <c r="D13" s="118" t="s">
        <v>150</v>
      </c>
      <c r="E13" s="116" t="s">
        <v>149</v>
      </c>
      <c r="F13" s="117">
        <v>92000</v>
      </c>
      <c r="G13" s="118" t="s">
        <v>150</v>
      </c>
      <c r="H13" s="119" t="s">
        <v>149</v>
      </c>
      <c r="I13" s="117">
        <f t="shared" si="0"/>
        <v>-46000</v>
      </c>
      <c r="J13" s="118" t="s">
        <v>150</v>
      </c>
      <c r="K13" s="206" t="s">
        <v>347</v>
      </c>
      <c r="M13" s="213"/>
    </row>
    <row r="14" spans="1:13" ht="18" customHeight="1" x14ac:dyDescent="0.15">
      <c r="A14" s="121" t="s">
        <v>154</v>
      </c>
      <c r="B14" s="127" t="s">
        <v>149</v>
      </c>
      <c r="C14" s="125">
        <v>100000</v>
      </c>
      <c r="D14" s="126" t="s">
        <v>150</v>
      </c>
      <c r="E14" s="127" t="s">
        <v>149</v>
      </c>
      <c r="F14" s="125">
        <v>80000</v>
      </c>
      <c r="G14" s="126" t="s">
        <v>150</v>
      </c>
      <c r="H14" s="128" t="s">
        <v>149</v>
      </c>
      <c r="I14" s="125">
        <f t="shared" si="0"/>
        <v>20000</v>
      </c>
      <c r="J14" s="126" t="s">
        <v>150</v>
      </c>
      <c r="K14" s="227" t="s">
        <v>363</v>
      </c>
      <c r="L14" s="213" t="s">
        <v>364</v>
      </c>
      <c r="M14" s="213"/>
    </row>
    <row r="15" spans="1:13" ht="18" customHeight="1" x14ac:dyDescent="0.15">
      <c r="A15" s="121" t="s">
        <v>155</v>
      </c>
      <c r="B15" s="116"/>
      <c r="C15" s="122">
        <f>SUM('霧島青年会議所正味財産計算書内訳表 (様式)'!CH19)</f>
        <v>400000</v>
      </c>
      <c r="D15" s="118"/>
      <c r="E15" s="116"/>
      <c r="F15" s="122">
        <f>SUM(F16:F22)</f>
        <v>0</v>
      </c>
      <c r="G15" s="118"/>
      <c r="H15" s="119"/>
      <c r="I15" s="122">
        <f t="shared" si="0"/>
        <v>400000</v>
      </c>
      <c r="J15" s="118"/>
      <c r="K15" s="123"/>
      <c r="L15" s="213" t="s">
        <v>360</v>
      </c>
    </row>
    <row r="16" spans="1:13" ht="18" customHeight="1" x14ac:dyDescent="0.15">
      <c r="A16" s="121" t="s">
        <v>156</v>
      </c>
      <c r="B16" s="116" t="s">
        <v>149</v>
      </c>
      <c r="C16" s="131">
        <f>SUM('霧島青年会議所正味財産計算書内訳表 (様式)'!CH20)</f>
        <v>0</v>
      </c>
      <c r="D16" s="118" t="s">
        <v>150</v>
      </c>
      <c r="E16" s="116" t="s">
        <v>149</v>
      </c>
      <c r="F16" s="117">
        <v>0</v>
      </c>
      <c r="G16" s="118" t="s">
        <v>150</v>
      </c>
      <c r="H16" s="119" t="s">
        <v>149</v>
      </c>
      <c r="I16" s="117">
        <f t="shared" si="0"/>
        <v>0</v>
      </c>
      <c r="J16" s="118" t="s">
        <v>150</v>
      </c>
      <c r="K16" s="120"/>
    </row>
    <row r="17" spans="1:11" ht="18" customHeight="1" x14ac:dyDescent="0.15">
      <c r="A17" s="121" t="s">
        <v>157</v>
      </c>
      <c r="B17" s="116" t="s">
        <v>149</v>
      </c>
      <c r="C17" s="131">
        <f>SUM('霧島青年会議所正味財産計算書内訳表 (様式)'!CH21)</f>
        <v>0</v>
      </c>
      <c r="D17" s="118" t="s">
        <v>150</v>
      </c>
      <c r="E17" s="116" t="s">
        <v>149</v>
      </c>
      <c r="F17" s="117">
        <v>0</v>
      </c>
      <c r="G17" s="118" t="s">
        <v>150</v>
      </c>
      <c r="H17" s="119" t="s">
        <v>149</v>
      </c>
      <c r="I17" s="117">
        <f t="shared" si="0"/>
        <v>0</v>
      </c>
      <c r="J17" s="118" t="s">
        <v>150</v>
      </c>
      <c r="K17" s="120"/>
    </row>
    <row r="18" spans="1:11" ht="18" customHeight="1" x14ac:dyDescent="0.15">
      <c r="A18" s="121" t="s">
        <v>158</v>
      </c>
      <c r="B18" s="116" t="s">
        <v>149</v>
      </c>
      <c r="C18" s="117">
        <f>SUM('霧島青年会議所正味財産計算書内訳表 (様式)'!CH22)</f>
        <v>0</v>
      </c>
      <c r="D18" s="118" t="s">
        <v>150</v>
      </c>
      <c r="E18" s="116" t="s">
        <v>149</v>
      </c>
      <c r="F18" s="117">
        <v>0</v>
      </c>
      <c r="G18" s="118" t="s">
        <v>150</v>
      </c>
      <c r="H18" s="119" t="s">
        <v>149</v>
      </c>
      <c r="I18" s="117">
        <f t="shared" si="0"/>
        <v>0</v>
      </c>
      <c r="J18" s="118" t="s">
        <v>150</v>
      </c>
      <c r="K18" s="120"/>
    </row>
    <row r="19" spans="1:11" ht="18" customHeight="1" x14ac:dyDescent="0.15">
      <c r="A19" s="121" t="s">
        <v>159</v>
      </c>
      <c r="B19" s="116" t="s">
        <v>149</v>
      </c>
      <c r="C19" s="117">
        <f>SUM('霧島青年会議所正味財産計算書内訳表 (様式)'!CH23)</f>
        <v>400000</v>
      </c>
      <c r="D19" s="118" t="s">
        <v>150</v>
      </c>
      <c r="E19" s="116" t="s">
        <v>149</v>
      </c>
      <c r="F19" s="117">
        <v>0</v>
      </c>
      <c r="G19" s="118" t="s">
        <v>150</v>
      </c>
      <c r="H19" s="119" t="s">
        <v>149</v>
      </c>
      <c r="I19" s="117">
        <f t="shared" si="0"/>
        <v>400000</v>
      </c>
      <c r="J19" s="118" t="s">
        <v>150</v>
      </c>
      <c r="K19" s="206"/>
    </row>
    <row r="20" spans="1:11" ht="18" customHeight="1" x14ac:dyDescent="0.15">
      <c r="A20" s="121" t="s">
        <v>160</v>
      </c>
      <c r="B20" s="116" t="s">
        <v>149</v>
      </c>
      <c r="C20" s="117">
        <f>SUM('霧島青年会議所正味財産計算書内訳表 (様式)'!CH24)</f>
        <v>0</v>
      </c>
      <c r="D20" s="118" t="s">
        <v>150</v>
      </c>
      <c r="E20" s="116" t="s">
        <v>149</v>
      </c>
      <c r="F20" s="117">
        <v>0</v>
      </c>
      <c r="G20" s="118" t="s">
        <v>150</v>
      </c>
      <c r="H20" s="119" t="s">
        <v>149</v>
      </c>
      <c r="I20" s="117">
        <f t="shared" si="0"/>
        <v>0</v>
      </c>
      <c r="J20" s="118" t="s">
        <v>150</v>
      </c>
      <c r="K20" s="206"/>
    </row>
    <row r="21" spans="1:11" ht="18" customHeight="1" x14ac:dyDescent="0.15">
      <c r="A21" s="121" t="s">
        <v>161</v>
      </c>
      <c r="B21" s="116" t="s">
        <v>149</v>
      </c>
      <c r="C21" s="117">
        <f>SUM('霧島青年会議所正味財産計算書内訳表 (様式)'!CH25)</f>
        <v>0</v>
      </c>
      <c r="D21" s="118" t="s">
        <v>150</v>
      </c>
      <c r="E21" s="116" t="s">
        <v>149</v>
      </c>
      <c r="F21" s="117">
        <v>0</v>
      </c>
      <c r="G21" s="118" t="s">
        <v>150</v>
      </c>
      <c r="H21" s="119" t="s">
        <v>149</v>
      </c>
      <c r="I21" s="117">
        <f t="shared" si="0"/>
        <v>0</v>
      </c>
      <c r="J21" s="118" t="s">
        <v>150</v>
      </c>
      <c r="K21" s="120"/>
    </row>
    <row r="22" spans="1:11" ht="18" customHeight="1" x14ac:dyDescent="0.15">
      <c r="A22" s="121" t="s">
        <v>162</v>
      </c>
      <c r="B22" s="127" t="s">
        <v>149</v>
      </c>
      <c r="C22" s="125">
        <f>SUM('霧島青年会議所正味財産計算書内訳表 (様式)'!CH26)</f>
        <v>0</v>
      </c>
      <c r="D22" s="126" t="s">
        <v>150</v>
      </c>
      <c r="E22" s="127" t="s">
        <v>149</v>
      </c>
      <c r="F22" s="125">
        <v>0</v>
      </c>
      <c r="G22" s="126" t="s">
        <v>150</v>
      </c>
      <c r="H22" s="128" t="s">
        <v>149</v>
      </c>
      <c r="I22" s="125">
        <f t="shared" si="0"/>
        <v>0</v>
      </c>
      <c r="J22" s="126" t="s">
        <v>150</v>
      </c>
      <c r="K22" s="129"/>
    </row>
    <row r="23" spans="1:11" ht="18" customHeight="1" x14ac:dyDescent="0.15">
      <c r="A23" s="121" t="s">
        <v>163</v>
      </c>
      <c r="B23" s="116"/>
      <c r="C23" s="122">
        <f>SUM('霧島青年会議所正味財産計算書内訳表 (様式)'!CH27)</f>
        <v>0</v>
      </c>
      <c r="D23" s="118"/>
      <c r="E23" s="116"/>
      <c r="F23" s="122">
        <f>SUM(F24:F30)</f>
        <v>230000</v>
      </c>
      <c r="G23" s="118"/>
      <c r="H23" s="119"/>
      <c r="I23" s="132">
        <f t="shared" si="0"/>
        <v>-230000</v>
      </c>
      <c r="J23" s="118"/>
      <c r="K23" s="123"/>
    </row>
    <row r="24" spans="1:11" ht="18" customHeight="1" x14ac:dyDescent="0.15">
      <c r="A24" s="121" t="s">
        <v>164</v>
      </c>
      <c r="B24" s="116" t="s">
        <v>149</v>
      </c>
      <c r="C24" s="131">
        <f>SUM('霧島青年会議所正味財産計算書内訳表 (様式)'!CH28)</f>
        <v>0</v>
      </c>
      <c r="D24" s="118" t="s">
        <v>150</v>
      </c>
      <c r="E24" s="116" t="s">
        <v>149</v>
      </c>
      <c r="F24" s="117">
        <v>0</v>
      </c>
      <c r="G24" s="118" t="s">
        <v>150</v>
      </c>
      <c r="H24" s="119" t="s">
        <v>149</v>
      </c>
      <c r="I24" s="117">
        <f t="shared" si="0"/>
        <v>0</v>
      </c>
      <c r="J24" s="118" t="s">
        <v>150</v>
      </c>
      <c r="K24" s="120"/>
    </row>
    <row r="25" spans="1:11" ht="18" customHeight="1" x14ac:dyDescent="0.15">
      <c r="A25" s="121" t="s">
        <v>165</v>
      </c>
      <c r="B25" s="116" t="s">
        <v>149</v>
      </c>
      <c r="C25" s="131">
        <f>SUM('霧島青年会議所正味財産計算書内訳表 (様式)'!CH29)</f>
        <v>0</v>
      </c>
      <c r="D25" s="118" t="s">
        <v>150</v>
      </c>
      <c r="E25" s="116" t="s">
        <v>149</v>
      </c>
      <c r="F25" s="117">
        <v>230000</v>
      </c>
      <c r="G25" s="118" t="s">
        <v>150</v>
      </c>
      <c r="H25" s="119" t="s">
        <v>149</v>
      </c>
      <c r="I25" s="117">
        <f t="shared" si="0"/>
        <v>-230000</v>
      </c>
      <c r="J25" s="118" t="s">
        <v>150</v>
      </c>
      <c r="K25" s="206"/>
    </row>
    <row r="26" spans="1:11" ht="18" customHeight="1" x14ac:dyDescent="0.15">
      <c r="A26" s="121" t="s">
        <v>166</v>
      </c>
      <c r="B26" s="116" t="s">
        <v>149</v>
      </c>
      <c r="C26" s="131">
        <f>SUM('霧島青年会議所正味財産計算書内訳表 (様式)'!CH30)</f>
        <v>0</v>
      </c>
      <c r="D26" s="118" t="s">
        <v>150</v>
      </c>
      <c r="E26" s="116" t="s">
        <v>149</v>
      </c>
      <c r="F26" s="117">
        <v>0</v>
      </c>
      <c r="G26" s="118" t="s">
        <v>150</v>
      </c>
      <c r="H26" s="119" t="s">
        <v>149</v>
      </c>
      <c r="I26" s="117">
        <f t="shared" si="0"/>
        <v>0</v>
      </c>
      <c r="J26" s="118" t="s">
        <v>150</v>
      </c>
      <c r="K26" s="120"/>
    </row>
    <row r="27" spans="1:11" ht="18" customHeight="1" x14ac:dyDescent="0.15">
      <c r="A27" s="121" t="s">
        <v>167</v>
      </c>
      <c r="B27" s="116" t="s">
        <v>149</v>
      </c>
      <c r="C27" s="131">
        <f>SUM('霧島青年会議所正味財産計算書内訳表 (様式)'!CH31)</f>
        <v>0</v>
      </c>
      <c r="D27" s="118" t="s">
        <v>150</v>
      </c>
      <c r="E27" s="116" t="s">
        <v>149</v>
      </c>
      <c r="F27" s="117">
        <v>0</v>
      </c>
      <c r="G27" s="118" t="s">
        <v>150</v>
      </c>
      <c r="H27" s="119" t="s">
        <v>149</v>
      </c>
      <c r="I27" s="117">
        <f t="shared" si="0"/>
        <v>0</v>
      </c>
      <c r="J27" s="118" t="s">
        <v>150</v>
      </c>
      <c r="K27" s="120"/>
    </row>
    <row r="28" spans="1:11" ht="18" customHeight="1" x14ac:dyDescent="0.15">
      <c r="A28" s="121" t="s">
        <v>168</v>
      </c>
      <c r="B28" s="116" t="s">
        <v>149</v>
      </c>
      <c r="C28" s="131">
        <f>SUM('霧島青年会議所正味財産計算書内訳表 (様式)'!CH32)</f>
        <v>0</v>
      </c>
      <c r="D28" s="118" t="s">
        <v>150</v>
      </c>
      <c r="E28" s="116" t="s">
        <v>149</v>
      </c>
      <c r="F28" s="117">
        <v>0</v>
      </c>
      <c r="G28" s="118" t="s">
        <v>150</v>
      </c>
      <c r="H28" s="119" t="s">
        <v>149</v>
      </c>
      <c r="I28" s="117">
        <f t="shared" si="0"/>
        <v>0</v>
      </c>
      <c r="J28" s="118" t="s">
        <v>150</v>
      </c>
      <c r="K28" s="120"/>
    </row>
    <row r="29" spans="1:11" ht="18" customHeight="1" x14ac:dyDescent="0.15">
      <c r="A29" s="121" t="s">
        <v>169</v>
      </c>
      <c r="B29" s="116" t="s">
        <v>149</v>
      </c>
      <c r="C29" s="131">
        <f>SUM('霧島青年会議所正味財産計算書内訳表 (様式)'!CH33)</f>
        <v>0</v>
      </c>
      <c r="D29" s="118" t="s">
        <v>150</v>
      </c>
      <c r="E29" s="116" t="s">
        <v>149</v>
      </c>
      <c r="F29" s="117">
        <v>0</v>
      </c>
      <c r="G29" s="118" t="s">
        <v>150</v>
      </c>
      <c r="H29" s="119" t="s">
        <v>149</v>
      </c>
      <c r="I29" s="117">
        <f t="shared" si="0"/>
        <v>0</v>
      </c>
      <c r="J29" s="118" t="s">
        <v>150</v>
      </c>
      <c r="K29" s="120"/>
    </row>
    <row r="30" spans="1:11" ht="18" customHeight="1" x14ac:dyDescent="0.15">
      <c r="A30" s="121" t="s">
        <v>170</v>
      </c>
      <c r="B30" s="127" t="s">
        <v>149</v>
      </c>
      <c r="C30" s="133">
        <f>SUM('霧島青年会議所正味財産計算書内訳表 (様式)'!CH34)</f>
        <v>0</v>
      </c>
      <c r="D30" s="126" t="s">
        <v>150</v>
      </c>
      <c r="E30" s="127" t="s">
        <v>149</v>
      </c>
      <c r="F30" s="125">
        <v>0</v>
      </c>
      <c r="G30" s="126" t="s">
        <v>150</v>
      </c>
      <c r="H30" s="128" t="s">
        <v>149</v>
      </c>
      <c r="I30" s="125">
        <f t="shared" si="0"/>
        <v>0</v>
      </c>
      <c r="J30" s="126" t="s">
        <v>150</v>
      </c>
      <c r="K30" s="129"/>
    </row>
    <row r="31" spans="1:11" ht="18" customHeight="1" x14ac:dyDescent="0.15">
      <c r="A31" s="121" t="s">
        <v>171</v>
      </c>
      <c r="B31" s="116"/>
      <c r="C31" s="122">
        <f>SUM('霧島青年会議所正味財産計算書内訳表 (様式)'!CH35)</f>
        <v>0</v>
      </c>
      <c r="D31" s="118"/>
      <c r="E31" s="116"/>
      <c r="F31" s="122">
        <f>SUM(F32)</f>
        <v>0</v>
      </c>
      <c r="G31" s="118"/>
      <c r="H31" s="119"/>
      <c r="I31" s="132">
        <f t="shared" si="0"/>
        <v>0</v>
      </c>
      <c r="J31" s="118"/>
      <c r="K31" s="123"/>
    </row>
    <row r="32" spans="1:11" ht="18" customHeight="1" x14ac:dyDescent="0.15">
      <c r="A32" s="134" t="s">
        <v>172</v>
      </c>
      <c r="B32" s="124" t="s">
        <v>149</v>
      </c>
      <c r="C32" s="125">
        <f>SUM('霧島青年会議所正味財産計算書内訳表 (様式)'!CH36)</f>
        <v>0</v>
      </c>
      <c r="D32" s="126" t="s">
        <v>150</v>
      </c>
      <c r="E32" s="128" t="s">
        <v>149</v>
      </c>
      <c r="F32" s="125">
        <v>0</v>
      </c>
      <c r="G32" s="126" t="s">
        <v>150</v>
      </c>
      <c r="H32" s="128" t="s">
        <v>149</v>
      </c>
      <c r="I32" s="125">
        <f t="shared" si="0"/>
        <v>0</v>
      </c>
      <c r="J32" s="126" t="s">
        <v>150</v>
      </c>
      <c r="K32" s="129"/>
    </row>
    <row r="33" spans="1:13" ht="18" customHeight="1" x14ac:dyDescent="0.15">
      <c r="A33" s="121" t="s">
        <v>173</v>
      </c>
      <c r="B33" s="116"/>
      <c r="C33" s="122">
        <f>SUM('霧島青年会議所正味財産計算書内訳表 (様式)'!CH37)</f>
        <v>0</v>
      </c>
      <c r="D33" s="118"/>
      <c r="E33" s="119"/>
      <c r="F33" s="122">
        <f>SUM(F34:F35)</f>
        <v>0</v>
      </c>
      <c r="G33" s="118"/>
      <c r="H33" s="119"/>
      <c r="I33" s="132">
        <f t="shared" si="0"/>
        <v>0</v>
      </c>
      <c r="J33" s="118"/>
      <c r="K33" s="123"/>
    </row>
    <row r="34" spans="1:13" ht="18" customHeight="1" x14ac:dyDescent="0.15">
      <c r="A34" s="121" t="s">
        <v>174</v>
      </c>
      <c r="B34" s="135" t="s">
        <v>149</v>
      </c>
      <c r="C34" s="117">
        <v>0</v>
      </c>
      <c r="D34" s="118" t="s">
        <v>150</v>
      </c>
      <c r="E34" s="116" t="s">
        <v>149</v>
      </c>
      <c r="F34" s="117">
        <v>0</v>
      </c>
      <c r="G34" s="118" t="s">
        <v>150</v>
      </c>
      <c r="H34" s="119" t="s">
        <v>149</v>
      </c>
      <c r="I34" s="117">
        <f t="shared" si="0"/>
        <v>0</v>
      </c>
      <c r="J34" s="118" t="s">
        <v>150</v>
      </c>
      <c r="K34" s="206"/>
      <c r="M34" s="213"/>
    </row>
    <row r="35" spans="1:13" ht="18" customHeight="1" x14ac:dyDescent="0.15">
      <c r="A35" s="121" t="s">
        <v>175</v>
      </c>
      <c r="B35" s="124" t="s">
        <v>149</v>
      </c>
      <c r="C35" s="125">
        <f>SUM('霧島青年会議所正味財産計算書内訳表 (様式)'!CH39)</f>
        <v>0</v>
      </c>
      <c r="D35" s="126" t="s">
        <v>150</v>
      </c>
      <c r="E35" s="127" t="s">
        <v>149</v>
      </c>
      <c r="F35" s="125">
        <v>0</v>
      </c>
      <c r="G35" s="126" t="s">
        <v>150</v>
      </c>
      <c r="H35" s="128" t="s">
        <v>149</v>
      </c>
      <c r="I35" s="125">
        <f t="shared" si="0"/>
        <v>0</v>
      </c>
      <c r="J35" s="126" t="s">
        <v>150</v>
      </c>
      <c r="K35" s="129"/>
    </row>
    <row r="36" spans="1:13" ht="18" customHeight="1" x14ac:dyDescent="0.15">
      <c r="A36" s="121" t="s">
        <v>176</v>
      </c>
      <c r="B36" s="116"/>
      <c r="C36" s="122">
        <f>SUM('霧島青年会議所正味財産計算書内訳表 (様式)'!CH40)</f>
        <v>47000</v>
      </c>
      <c r="D36" s="118"/>
      <c r="E36" s="116"/>
      <c r="F36" s="122">
        <f>SUM(F37:F38)</f>
        <v>35000</v>
      </c>
      <c r="G36" s="118"/>
      <c r="H36" s="119"/>
      <c r="I36" s="132">
        <f t="shared" si="0"/>
        <v>12000</v>
      </c>
      <c r="J36" s="118"/>
      <c r="K36" s="123"/>
    </row>
    <row r="37" spans="1:13" ht="18" customHeight="1" x14ac:dyDescent="0.15">
      <c r="A37" s="121" t="s">
        <v>177</v>
      </c>
      <c r="B37" s="116" t="s">
        <v>149</v>
      </c>
      <c r="C37" s="117">
        <f>SUM('霧島青年会議所正味財産計算書内訳表 (様式)'!CH41)</f>
        <v>12000</v>
      </c>
      <c r="D37" s="118" t="s">
        <v>150</v>
      </c>
      <c r="E37" s="116" t="s">
        <v>149</v>
      </c>
      <c r="F37" s="117">
        <v>0</v>
      </c>
      <c r="G37" s="118" t="s">
        <v>150</v>
      </c>
      <c r="H37" s="119" t="s">
        <v>149</v>
      </c>
      <c r="I37" s="117">
        <f t="shared" si="0"/>
        <v>12000</v>
      </c>
      <c r="J37" s="118" t="s">
        <v>150</v>
      </c>
      <c r="K37" s="120"/>
    </row>
    <row r="38" spans="1:13" ht="18" customHeight="1" x14ac:dyDescent="0.15">
      <c r="A38" s="121" t="s">
        <v>178</v>
      </c>
      <c r="B38" s="127" t="s">
        <v>149</v>
      </c>
      <c r="C38" s="125">
        <f>SUM('霧島青年会議所正味財産計算書内訳表 (様式)'!CH42)</f>
        <v>35000</v>
      </c>
      <c r="D38" s="126" t="s">
        <v>150</v>
      </c>
      <c r="E38" s="127" t="s">
        <v>149</v>
      </c>
      <c r="F38" s="125">
        <v>35000</v>
      </c>
      <c r="G38" s="126" t="s">
        <v>150</v>
      </c>
      <c r="H38" s="128" t="s">
        <v>149</v>
      </c>
      <c r="I38" s="125">
        <f t="shared" si="0"/>
        <v>0</v>
      </c>
      <c r="J38" s="126" t="s">
        <v>150</v>
      </c>
      <c r="K38" s="206" t="s">
        <v>344</v>
      </c>
      <c r="M38" s="213"/>
    </row>
    <row r="39" spans="1:13" ht="18" customHeight="1" x14ac:dyDescent="0.15">
      <c r="A39" s="121" t="s">
        <v>179</v>
      </c>
      <c r="B39" s="116"/>
      <c r="C39" s="122">
        <f>SUM('霧島青年会議所正味財産計算書内訳表 (様式)'!CH43)</f>
        <v>0</v>
      </c>
      <c r="D39" s="118"/>
      <c r="E39" s="119"/>
      <c r="F39" s="122">
        <f>SUM(F40:F42)</f>
        <v>0</v>
      </c>
      <c r="G39" s="118"/>
      <c r="H39" s="119"/>
      <c r="I39" s="132">
        <f t="shared" si="0"/>
        <v>0</v>
      </c>
      <c r="J39" s="118"/>
      <c r="K39" s="123"/>
    </row>
    <row r="40" spans="1:13" ht="18" customHeight="1" x14ac:dyDescent="0.15">
      <c r="A40" s="121" t="s">
        <v>180</v>
      </c>
      <c r="B40" s="116" t="s">
        <v>149</v>
      </c>
      <c r="C40" s="117">
        <f>SUM('霧島青年会議所正味財産計算書内訳表 (様式)'!CH44)</f>
        <v>0</v>
      </c>
      <c r="D40" s="118" t="s">
        <v>150</v>
      </c>
      <c r="E40" s="116" t="s">
        <v>149</v>
      </c>
      <c r="F40" s="117">
        <v>0</v>
      </c>
      <c r="G40" s="118" t="s">
        <v>150</v>
      </c>
      <c r="H40" s="119" t="s">
        <v>149</v>
      </c>
      <c r="I40" s="117">
        <f t="shared" si="0"/>
        <v>0</v>
      </c>
      <c r="J40" s="118" t="s">
        <v>150</v>
      </c>
      <c r="K40" s="120"/>
    </row>
    <row r="41" spans="1:13" ht="18" customHeight="1" x14ac:dyDescent="0.15">
      <c r="A41" s="121" t="s">
        <v>181</v>
      </c>
      <c r="B41" s="116" t="s">
        <v>149</v>
      </c>
      <c r="C41" s="117">
        <f>SUM('霧島青年会議所正味財産計算書内訳表 (様式)'!CH45)</f>
        <v>0</v>
      </c>
      <c r="D41" s="118" t="s">
        <v>150</v>
      </c>
      <c r="E41" s="116" t="s">
        <v>149</v>
      </c>
      <c r="F41" s="117">
        <v>0</v>
      </c>
      <c r="G41" s="118" t="s">
        <v>150</v>
      </c>
      <c r="H41" s="119" t="s">
        <v>149</v>
      </c>
      <c r="I41" s="117">
        <f t="shared" si="0"/>
        <v>0</v>
      </c>
      <c r="J41" s="118" t="s">
        <v>150</v>
      </c>
      <c r="K41" s="120"/>
    </row>
    <row r="42" spans="1:13" ht="18" customHeight="1" x14ac:dyDescent="0.15">
      <c r="A42" s="121" t="s">
        <v>182</v>
      </c>
      <c r="B42" s="116" t="s">
        <v>149</v>
      </c>
      <c r="C42" s="117">
        <f>SUM('霧島青年会議所正味財産計算書内訳表 (様式)'!CH46)</f>
        <v>0</v>
      </c>
      <c r="D42" s="118" t="s">
        <v>150</v>
      </c>
      <c r="E42" s="116" t="s">
        <v>149</v>
      </c>
      <c r="F42" s="117">
        <v>0</v>
      </c>
      <c r="G42" s="118" t="s">
        <v>150</v>
      </c>
      <c r="H42" s="119" t="s">
        <v>149</v>
      </c>
      <c r="I42" s="117">
        <f t="shared" si="0"/>
        <v>0</v>
      </c>
      <c r="J42" s="118" t="s">
        <v>150</v>
      </c>
      <c r="K42" s="120"/>
    </row>
    <row r="43" spans="1:13" ht="18" customHeight="1" x14ac:dyDescent="0.15">
      <c r="A43" s="136" t="s">
        <v>183</v>
      </c>
      <c r="B43" s="137"/>
      <c r="C43" s="138">
        <f>SUM('霧島青年会議所正味財産計算書内訳表 (様式)'!CH47)</f>
        <v>3833000</v>
      </c>
      <c r="D43" s="139"/>
      <c r="E43" s="140"/>
      <c r="F43" s="138">
        <f>SUM(F8,F10,F15,F23,F31,F33,F36,F39)</f>
        <v>4217000</v>
      </c>
      <c r="G43" s="139"/>
      <c r="H43" s="140"/>
      <c r="I43" s="138">
        <f>SUM(C43-F43)</f>
        <v>-384000</v>
      </c>
      <c r="J43" s="139"/>
      <c r="K43" s="141"/>
    </row>
    <row r="44" spans="1:13" ht="18" customHeight="1" x14ac:dyDescent="0.15">
      <c r="A44" s="121" t="s">
        <v>184</v>
      </c>
      <c r="B44" s="116"/>
      <c r="C44" s="117"/>
      <c r="D44" s="118"/>
      <c r="E44" s="119"/>
      <c r="F44" s="117"/>
      <c r="G44" s="118"/>
      <c r="H44" s="119"/>
      <c r="I44" s="117"/>
      <c r="J44" s="118"/>
      <c r="K44" s="120"/>
    </row>
    <row r="45" spans="1:13" ht="18" customHeight="1" x14ac:dyDescent="0.15">
      <c r="A45" s="121" t="s">
        <v>185</v>
      </c>
      <c r="B45" s="116"/>
      <c r="C45" s="122">
        <f>SUM('霧島青年会議所正味財産計算書内訳表 (様式)'!CH49)</f>
        <v>1140000</v>
      </c>
      <c r="D45" s="118"/>
      <c r="E45" s="119"/>
      <c r="F45" s="122">
        <f>SUM(F46,F47,F48)</f>
        <v>1364000</v>
      </c>
      <c r="G45" s="118"/>
      <c r="H45" s="119"/>
      <c r="I45" s="122">
        <f t="shared" ref="I45:I59" si="1">SUM(C45-F45)</f>
        <v>-224000</v>
      </c>
      <c r="J45" s="118"/>
      <c r="K45" s="123"/>
    </row>
    <row r="46" spans="1:13" ht="18" customHeight="1" x14ac:dyDescent="0.15">
      <c r="A46" s="121" t="s">
        <v>186</v>
      </c>
      <c r="B46" s="116" t="s">
        <v>149</v>
      </c>
      <c r="C46" s="117">
        <f>SUM('霧島青年会議所正味財産計算書内訳表 (様式)'!CH50)</f>
        <v>1140000</v>
      </c>
      <c r="D46" s="118" t="s">
        <v>150</v>
      </c>
      <c r="E46" s="116" t="s">
        <v>149</v>
      </c>
      <c r="F46" s="117">
        <v>1364000</v>
      </c>
      <c r="G46" s="118" t="s">
        <v>150</v>
      </c>
      <c r="H46" s="119" t="s">
        <v>149</v>
      </c>
      <c r="I46" s="117">
        <f t="shared" si="1"/>
        <v>-224000</v>
      </c>
      <c r="J46" s="118" t="s">
        <v>150</v>
      </c>
      <c r="K46" s="206"/>
    </row>
    <row r="47" spans="1:13" ht="18" customHeight="1" x14ac:dyDescent="0.15">
      <c r="A47" s="121" t="s">
        <v>187</v>
      </c>
      <c r="B47" s="116" t="s">
        <v>149</v>
      </c>
      <c r="C47" s="117">
        <f>SUM('霧島青年会議所正味財産計算書内訳表 (様式)'!CH51)</f>
        <v>0</v>
      </c>
      <c r="D47" s="118" t="s">
        <v>150</v>
      </c>
      <c r="E47" s="116" t="s">
        <v>149</v>
      </c>
      <c r="F47" s="117">
        <v>0</v>
      </c>
      <c r="G47" s="118" t="s">
        <v>150</v>
      </c>
      <c r="H47" s="119" t="s">
        <v>149</v>
      </c>
      <c r="I47" s="117">
        <f t="shared" si="1"/>
        <v>0</v>
      </c>
      <c r="J47" s="118" t="s">
        <v>150</v>
      </c>
      <c r="K47" s="120"/>
    </row>
    <row r="48" spans="1:13" ht="18" customHeight="1" x14ac:dyDescent="0.15">
      <c r="A48" s="121" t="s">
        <v>188</v>
      </c>
      <c r="B48" s="127" t="s">
        <v>149</v>
      </c>
      <c r="C48" s="125">
        <f>SUM('霧島青年会議所正味財産計算書内訳表 (様式)'!CH52)</f>
        <v>0</v>
      </c>
      <c r="D48" s="126" t="s">
        <v>150</v>
      </c>
      <c r="E48" s="127" t="s">
        <v>149</v>
      </c>
      <c r="F48" s="125">
        <v>0</v>
      </c>
      <c r="G48" s="126" t="s">
        <v>150</v>
      </c>
      <c r="H48" s="128" t="s">
        <v>149</v>
      </c>
      <c r="I48" s="125">
        <f t="shared" si="1"/>
        <v>0</v>
      </c>
      <c r="J48" s="126" t="s">
        <v>150</v>
      </c>
      <c r="K48" s="129"/>
    </row>
    <row r="49" spans="1:11" ht="18" customHeight="1" x14ac:dyDescent="0.15">
      <c r="A49" s="121" t="s">
        <v>189</v>
      </c>
      <c r="B49" s="116"/>
      <c r="C49" s="122">
        <f>SUM('霧島青年会議所正味財産計算書内訳表 (様式)'!CH53)</f>
        <v>2221864</v>
      </c>
      <c r="D49" s="118"/>
      <c r="E49" s="119"/>
      <c r="F49" s="122">
        <f>SUM(F50,F52:F56,F60,F62:F77,F80:F83)</f>
        <v>2176555</v>
      </c>
      <c r="G49" s="118"/>
      <c r="H49" s="119"/>
      <c r="I49" s="122">
        <f t="shared" si="1"/>
        <v>45309</v>
      </c>
      <c r="J49" s="118"/>
      <c r="K49" s="123"/>
    </row>
    <row r="50" spans="1:11" ht="18" customHeight="1" x14ac:dyDescent="0.15">
      <c r="A50" s="121" t="s">
        <v>190</v>
      </c>
      <c r="B50" s="116" t="s">
        <v>149</v>
      </c>
      <c r="C50" s="117">
        <f>SUM('霧島青年会議所正味財産計算書内訳表 (様式)'!CH54)</f>
        <v>0</v>
      </c>
      <c r="D50" s="118" t="s">
        <v>150</v>
      </c>
      <c r="E50" s="116" t="s">
        <v>149</v>
      </c>
      <c r="F50" s="117">
        <v>0</v>
      </c>
      <c r="G50" s="118" t="s">
        <v>150</v>
      </c>
      <c r="H50" s="116" t="s">
        <v>149</v>
      </c>
      <c r="I50" s="117">
        <f t="shared" si="1"/>
        <v>0</v>
      </c>
      <c r="J50" s="118" t="s">
        <v>150</v>
      </c>
      <c r="K50" s="206"/>
    </row>
    <row r="51" spans="1:11" ht="18" customHeight="1" x14ac:dyDescent="0.15">
      <c r="A51" s="121" t="s">
        <v>191</v>
      </c>
      <c r="B51" s="116"/>
      <c r="C51" s="117">
        <f>SUM('霧島青年会議所正味財産計算書内訳表 (様式)'!CH55)</f>
        <v>0</v>
      </c>
      <c r="D51" s="118"/>
      <c r="E51" s="116"/>
      <c r="F51" s="117">
        <f>SUM(F52:F53)</f>
        <v>0</v>
      </c>
      <c r="G51" s="118"/>
      <c r="H51" s="119"/>
      <c r="I51" s="117">
        <f t="shared" si="1"/>
        <v>0</v>
      </c>
      <c r="J51" s="118"/>
      <c r="K51" s="120"/>
    </row>
    <row r="52" spans="1:11" ht="18" customHeight="1" x14ac:dyDescent="0.15">
      <c r="A52" s="130" t="s">
        <v>192</v>
      </c>
      <c r="B52" s="116" t="s">
        <v>149</v>
      </c>
      <c r="C52" s="117">
        <f>SUM('霧島青年会議所正味財産計算書内訳表 (様式)'!CH56)</f>
        <v>0</v>
      </c>
      <c r="D52" s="118" t="s">
        <v>150</v>
      </c>
      <c r="E52" s="116" t="s">
        <v>149</v>
      </c>
      <c r="F52" s="117">
        <v>0</v>
      </c>
      <c r="G52" s="118" t="s">
        <v>150</v>
      </c>
      <c r="H52" s="119" t="s">
        <v>149</v>
      </c>
      <c r="I52" s="117">
        <f t="shared" si="1"/>
        <v>0</v>
      </c>
      <c r="J52" s="118" t="s">
        <v>150</v>
      </c>
      <c r="K52" s="120"/>
    </row>
    <row r="53" spans="1:11" ht="18" customHeight="1" x14ac:dyDescent="0.15">
      <c r="A53" s="130" t="s">
        <v>193</v>
      </c>
      <c r="B53" s="116" t="s">
        <v>149</v>
      </c>
      <c r="C53" s="117">
        <f>SUM('霧島青年会議所正味財産計算書内訳表 (様式)'!CH57)</f>
        <v>0</v>
      </c>
      <c r="D53" s="118" t="s">
        <v>150</v>
      </c>
      <c r="E53" s="116" t="s">
        <v>149</v>
      </c>
      <c r="F53" s="117">
        <v>0</v>
      </c>
      <c r="G53" s="118" t="s">
        <v>150</v>
      </c>
      <c r="H53" s="119" t="s">
        <v>149</v>
      </c>
      <c r="I53" s="117">
        <f t="shared" si="1"/>
        <v>0</v>
      </c>
      <c r="J53" s="118" t="s">
        <v>150</v>
      </c>
      <c r="K53" s="120"/>
    </row>
    <row r="54" spans="1:11" ht="18" customHeight="1" x14ac:dyDescent="0.15">
      <c r="A54" s="121" t="s">
        <v>194</v>
      </c>
      <c r="B54" s="116" t="s">
        <v>149</v>
      </c>
      <c r="C54" s="117">
        <f>SUM('霧島青年会議所正味財産計算書内訳表 (様式)'!CH58)</f>
        <v>0</v>
      </c>
      <c r="D54" s="118" t="s">
        <v>150</v>
      </c>
      <c r="E54" s="116" t="s">
        <v>149</v>
      </c>
      <c r="F54" s="117">
        <v>0</v>
      </c>
      <c r="G54" s="118" t="s">
        <v>150</v>
      </c>
      <c r="H54" s="119" t="s">
        <v>149</v>
      </c>
      <c r="I54" s="117">
        <f t="shared" si="1"/>
        <v>0</v>
      </c>
      <c r="J54" s="118" t="s">
        <v>150</v>
      </c>
      <c r="K54" s="120"/>
    </row>
    <row r="55" spans="1:11" ht="18" customHeight="1" x14ac:dyDescent="0.15">
      <c r="A55" s="121" t="s">
        <v>195</v>
      </c>
      <c r="B55" s="116" t="s">
        <v>149</v>
      </c>
      <c r="C55" s="131">
        <f>SUM('霧島青年会議所正味財産計算書内訳表 (様式)'!CH59)</f>
        <v>0</v>
      </c>
      <c r="D55" s="118" t="s">
        <v>150</v>
      </c>
      <c r="E55" s="116" t="s">
        <v>149</v>
      </c>
      <c r="F55" s="117">
        <v>0</v>
      </c>
      <c r="G55" s="118" t="s">
        <v>150</v>
      </c>
      <c r="H55" s="119" t="s">
        <v>149</v>
      </c>
      <c r="I55" s="117">
        <f t="shared" si="1"/>
        <v>0</v>
      </c>
      <c r="J55" s="118" t="s">
        <v>150</v>
      </c>
      <c r="K55" s="120"/>
    </row>
    <row r="56" spans="1:11" ht="18" customHeight="1" x14ac:dyDescent="0.15">
      <c r="A56" s="121" t="s">
        <v>196</v>
      </c>
      <c r="B56" s="116"/>
      <c r="C56" s="117">
        <f>SUM('霧島青年会議所正味財産計算書内訳表 (様式)'!CH60)</f>
        <v>1080</v>
      </c>
      <c r="D56" s="118"/>
      <c r="E56" s="116"/>
      <c r="F56" s="117">
        <f>SUM(F57:F59)</f>
        <v>0</v>
      </c>
      <c r="G56" s="118"/>
      <c r="H56" s="119"/>
      <c r="I56" s="117">
        <f t="shared" si="1"/>
        <v>1080</v>
      </c>
      <c r="J56" s="118"/>
      <c r="K56" s="120"/>
    </row>
    <row r="57" spans="1:11" ht="18" customHeight="1" x14ac:dyDescent="0.15">
      <c r="A57" s="130" t="s">
        <v>197</v>
      </c>
      <c r="B57" s="116" t="s">
        <v>149</v>
      </c>
      <c r="C57" s="117">
        <f>SUM('霧島青年会議所正味財産計算書内訳表 (様式)'!CH61)</f>
        <v>1080</v>
      </c>
      <c r="D57" s="118" t="s">
        <v>150</v>
      </c>
      <c r="E57" s="116" t="s">
        <v>149</v>
      </c>
      <c r="F57" s="117">
        <v>0</v>
      </c>
      <c r="G57" s="118" t="s">
        <v>150</v>
      </c>
      <c r="H57" s="119" t="s">
        <v>149</v>
      </c>
      <c r="I57" s="117">
        <f t="shared" si="1"/>
        <v>1080</v>
      </c>
      <c r="J57" s="118" t="s">
        <v>150</v>
      </c>
      <c r="K57" s="120"/>
    </row>
    <row r="58" spans="1:11" ht="18" customHeight="1" x14ac:dyDescent="0.15">
      <c r="A58" s="130" t="s">
        <v>198</v>
      </c>
      <c r="B58" s="116" t="s">
        <v>149</v>
      </c>
      <c r="C58" s="117">
        <f>SUM('霧島青年会議所正味財産計算書内訳表 (様式)'!CH62)</f>
        <v>0</v>
      </c>
      <c r="D58" s="118" t="s">
        <v>150</v>
      </c>
      <c r="E58" s="116" t="s">
        <v>149</v>
      </c>
      <c r="F58" s="117">
        <v>0</v>
      </c>
      <c r="G58" s="118" t="s">
        <v>150</v>
      </c>
      <c r="H58" s="119" t="s">
        <v>149</v>
      </c>
      <c r="I58" s="117">
        <f t="shared" si="1"/>
        <v>0</v>
      </c>
      <c r="J58" s="118" t="s">
        <v>150</v>
      </c>
      <c r="K58" s="120"/>
    </row>
    <row r="59" spans="1:11" ht="18" customHeight="1" x14ac:dyDescent="0.15">
      <c r="A59" s="130" t="s">
        <v>199</v>
      </c>
      <c r="B59" s="116" t="s">
        <v>149</v>
      </c>
      <c r="C59" s="117">
        <f>SUM('霧島青年会議所正味財産計算書内訳表 (様式)'!CH63)</f>
        <v>0</v>
      </c>
      <c r="D59" s="118" t="s">
        <v>150</v>
      </c>
      <c r="E59" s="116" t="s">
        <v>149</v>
      </c>
      <c r="F59" s="117">
        <v>0</v>
      </c>
      <c r="G59" s="118" t="s">
        <v>150</v>
      </c>
      <c r="H59" s="119" t="s">
        <v>149</v>
      </c>
      <c r="I59" s="117">
        <f t="shared" si="1"/>
        <v>0</v>
      </c>
      <c r="J59" s="118" t="s">
        <v>150</v>
      </c>
      <c r="K59" s="120"/>
    </row>
    <row r="60" spans="1:11" ht="18" customHeight="1" x14ac:dyDescent="0.15">
      <c r="A60" s="220" t="s">
        <v>200</v>
      </c>
      <c r="B60" s="159" t="s">
        <v>149</v>
      </c>
      <c r="C60" s="146">
        <f>SUM('霧島青年会議所正味財産計算書内訳表 (様式)'!CH64)</f>
        <v>0</v>
      </c>
      <c r="D60" s="158" t="s">
        <v>150</v>
      </c>
      <c r="E60" s="159" t="s">
        <v>149</v>
      </c>
      <c r="F60" s="146">
        <v>0</v>
      </c>
      <c r="G60" s="158" t="s">
        <v>150</v>
      </c>
      <c r="H60" s="160" t="s">
        <v>149</v>
      </c>
      <c r="I60" s="146">
        <f t="shared" ref="I60:I99" si="2">SUM(C60-F60)</f>
        <v>0</v>
      </c>
      <c r="J60" s="158" t="s">
        <v>150</v>
      </c>
      <c r="K60" s="161"/>
    </row>
    <row r="61" spans="1:11" ht="18" customHeight="1" x14ac:dyDescent="0.15">
      <c r="A61" s="121" t="s">
        <v>201</v>
      </c>
      <c r="B61" s="116"/>
      <c r="C61" s="117">
        <f>SUM('霧島青年会議所正味財産計算書内訳表 (様式)'!CH65)</f>
        <v>244000</v>
      </c>
      <c r="D61" s="118"/>
      <c r="E61" s="116"/>
      <c r="F61" s="117">
        <f>+F62+F63+F64</f>
        <v>249000</v>
      </c>
      <c r="G61" s="118"/>
      <c r="H61" s="119"/>
      <c r="I61" s="117">
        <f t="shared" si="2"/>
        <v>-5000</v>
      </c>
      <c r="J61" s="118"/>
      <c r="K61" s="120"/>
    </row>
    <row r="62" spans="1:11" ht="18" customHeight="1" x14ac:dyDescent="0.15">
      <c r="A62" s="130" t="s">
        <v>202</v>
      </c>
      <c r="B62" s="116" t="s">
        <v>149</v>
      </c>
      <c r="C62" s="117">
        <f>SUM('霧島青年会議所正味財産計算書内訳表 (様式)'!CH66)</f>
        <v>90000</v>
      </c>
      <c r="D62" s="118" t="s">
        <v>150</v>
      </c>
      <c r="E62" s="116" t="s">
        <v>149</v>
      </c>
      <c r="F62" s="218">
        <v>102000</v>
      </c>
      <c r="G62" s="118" t="s">
        <v>150</v>
      </c>
      <c r="H62" s="119" t="s">
        <v>149</v>
      </c>
      <c r="I62" s="117">
        <f t="shared" si="2"/>
        <v>-12000</v>
      </c>
      <c r="J62" s="118" t="s">
        <v>150</v>
      </c>
      <c r="K62" s="120" t="s">
        <v>335</v>
      </c>
    </row>
    <row r="63" spans="1:11" ht="18" customHeight="1" x14ac:dyDescent="0.15">
      <c r="A63" s="130" t="s">
        <v>203</v>
      </c>
      <c r="B63" s="116" t="s">
        <v>149</v>
      </c>
      <c r="C63" s="117">
        <f>SUM('霧島青年会議所正味財産計算書内訳表 (様式)'!CH67)</f>
        <v>52000</v>
      </c>
      <c r="D63" s="118" t="s">
        <v>150</v>
      </c>
      <c r="E63" s="116" t="s">
        <v>149</v>
      </c>
      <c r="F63" s="117">
        <v>57000</v>
      </c>
      <c r="G63" s="118" t="s">
        <v>150</v>
      </c>
      <c r="H63" s="119" t="s">
        <v>149</v>
      </c>
      <c r="I63" s="117">
        <f t="shared" si="2"/>
        <v>-5000</v>
      </c>
      <c r="J63" s="118" t="s">
        <v>150</v>
      </c>
      <c r="K63" s="120" t="s">
        <v>336</v>
      </c>
    </row>
    <row r="64" spans="1:11" ht="18" customHeight="1" x14ac:dyDescent="0.15">
      <c r="A64" s="130" t="s">
        <v>204</v>
      </c>
      <c r="B64" s="116" t="s">
        <v>149</v>
      </c>
      <c r="C64" s="117">
        <f>SUM('霧島青年会議所正味財産計算書内訳表 (様式)'!CH68)</f>
        <v>102000</v>
      </c>
      <c r="D64" s="118" t="s">
        <v>150</v>
      </c>
      <c r="E64" s="116" t="s">
        <v>149</v>
      </c>
      <c r="F64" s="218">
        <v>90000</v>
      </c>
      <c r="G64" s="118" t="s">
        <v>150</v>
      </c>
      <c r="H64" s="119" t="s">
        <v>149</v>
      </c>
      <c r="I64" s="117">
        <f t="shared" si="2"/>
        <v>12000</v>
      </c>
      <c r="J64" s="118" t="s">
        <v>150</v>
      </c>
      <c r="K64" s="202" t="s">
        <v>337</v>
      </c>
    </row>
    <row r="65" spans="1:12" ht="18" customHeight="1" x14ac:dyDescent="0.15">
      <c r="A65" s="121" t="s">
        <v>343</v>
      </c>
      <c r="B65" s="116" t="s">
        <v>149</v>
      </c>
      <c r="C65" s="117">
        <f>SUM('霧島青年会議所正味財産計算書内訳表 (様式)'!CH69)</f>
        <v>469120</v>
      </c>
      <c r="D65" s="118" t="s">
        <v>150</v>
      </c>
      <c r="E65" s="116" t="s">
        <v>149</v>
      </c>
      <c r="F65" s="218">
        <v>90720</v>
      </c>
      <c r="G65" s="118" t="s">
        <v>150</v>
      </c>
      <c r="H65" s="119" t="s">
        <v>149</v>
      </c>
      <c r="I65" s="117">
        <f>SUM(C65-F65)</f>
        <v>378400</v>
      </c>
      <c r="J65" s="118" t="s">
        <v>150</v>
      </c>
      <c r="K65" s="208" t="s">
        <v>346</v>
      </c>
      <c r="L65" s="213" t="s">
        <v>359</v>
      </c>
    </row>
    <row r="66" spans="1:12" ht="18" customHeight="1" x14ac:dyDescent="0.15">
      <c r="A66" s="121" t="s">
        <v>205</v>
      </c>
      <c r="B66" s="116" t="s">
        <v>149</v>
      </c>
      <c r="C66" s="131">
        <f>SUM('霧島青年会議所正味財産計算書内訳表 (様式)'!CH70)</f>
        <v>0</v>
      </c>
      <c r="D66" s="118" t="s">
        <v>150</v>
      </c>
      <c r="E66" s="116" t="s">
        <v>149</v>
      </c>
      <c r="F66" s="117">
        <v>0</v>
      </c>
      <c r="G66" s="118" t="s">
        <v>150</v>
      </c>
      <c r="H66" s="119" t="s">
        <v>149</v>
      </c>
      <c r="I66" s="117">
        <f t="shared" si="2"/>
        <v>0</v>
      </c>
      <c r="J66" s="118" t="s">
        <v>150</v>
      </c>
      <c r="K66" s="120"/>
    </row>
    <row r="67" spans="1:12" ht="18" customHeight="1" x14ac:dyDescent="0.15">
      <c r="A67" s="121" t="s">
        <v>206</v>
      </c>
      <c r="B67" s="116" t="s">
        <v>149</v>
      </c>
      <c r="C67" s="117">
        <f>SUM('霧島青年会議所正味財産計算書内訳表 (様式)'!CH71)</f>
        <v>10000</v>
      </c>
      <c r="D67" s="118" t="s">
        <v>150</v>
      </c>
      <c r="E67" s="116" t="s">
        <v>149</v>
      </c>
      <c r="F67" s="117">
        <v>0</v>
      </c>
      <c r="G67" s="118" t="s">
        <v>150</v>
      </c>
      <c r="H67" s="119" t="s">
        <v>149</v>
      </c>
      <c r="I67" s="117">
        <f t="shared" si="2"/>
        <v>10000</v>
      </c>
      <c r="J67" s="118" t="s">
        <v>150</v>
      </c>
      <c r="K67" s="120"/>
    </row>
    <row r="68" spans="1:12" ht="18" customHeight="1" x14ac:dyDescent="0.15">
      <c r="A68" s="121" t="s">
        <v>207</v>
      </c>
      <c r="B68" s="116" t="s">
        <v>149</v>
      </c>
      <c r="C68" s="117">
        <f>SUM('霧島青年会議所正味財産計算書内訳表 (様式)'!CH72)</f>
        <v>30000</v>
      </c>
      <c r="D68" s="118" t="s">
        <v>150</v>
      </c>
      <c r="E68" s="116" t="s">
        <v>149</v>
      </c>
      <c r="F68" s="117">
        <v>60000</v>
      </c>
      <c r="G68" s="118" t="s">
        <v>150</v>
      </c>
      <c r="H68" s="119" t="s">
        <v>149</v>
      </c>
      <c r="I68" s="117">
        <f t="shared" si="2"/>
        <v>-30000</v>
      </c>
      <c r="J68" s="118" t="s">
        <v>150</v>
      </c>
      <c r="K68" s="120"/>
    </row>
    <row r="69" spans="1:12" ht="18" customHeight="1" x14ac:dyDescent="0.15">
      <c r="A69" s="121" t="s">
        <v>208</v>
      </c>
      <c r="B69" s="116" t="s">
        <v>149</v>
      </c>
      <c r="C69" s="117">
        <f>SUM('霧島青年会議所正味財産計算書内訳表 (様式)'!CH73)</f>
        <v>0</v>
      </c>
      <c r="D69" s="118" t="s">
        <v>150</v>
      </c>
      <c r="E69" s="116" t="s">
        <v>149</v>
      </c>
      <c r="F69" s="117">
        <v>0</v>
      </c>
      <c r="G69" s="118" t="s">
        <v>150</v>
      </c>
      <c r="H69" s="119" t="s">
        <v>149</v>
      </c>
      <c r="I69" s="117">
        <f t="shared" si="2"/>
        <v>0</v>
      </c>
      <c r="J69" s="118" t="s">
        <v>150</v>
      </c>
      <c r="K69" s="120"/>
    </row>
    <row r="70" spans="1:12" ht="18" customHeight="1" x14ac:dyDescent="0.15">
      <c r="A70" s="121" t="s">
        <v>210</v>
      </c>
      <c r="B70" s="116" t="s">
        <v>149</v>
      </c>
      <c r="C70" s="117">
        <f>SUM('霧島青年会議所正味財産計算書内訳表 (様式)'!CH74)</f>
        <v>0</v>
      </c>
      <c r="D70" s="118" t="s">
        <v>150</v>
      </c>
      <c r="E70" s="116" t="s">
        <v>149</v>
      </c>
      <c r="F70" s="218">
        <v>320000</v>
      </c>
      <c r="G70" s="118" t="s">
        <v>150</v>
      </c>
      <c r="H70" s="119" t="s">
        <v>149</v>
      </c>
      <c r="I70" s="117">
        <f t="shared" si="2"/>
        <v>-320000</v>
      </c>
      <c r="J70" s="118" t="s">
        <v>150</v>
      </c>
      <c r="K70" s="120"/>
    </row>
    <row r="71" spans="1:12" ht="18" customHeight="1" x14ac:dyDescent="0.15">
      <c r="A71" s="121" t="s">
        <v>211</v>
      </c>
      <c r="B71" s="116" t="s">
        <v>149</v>
      </c>
      <c r="C71" s="117">
        <f>SUM('霧島青年会議所正味財産計算書内訳表 (様式)'!CH75)</f>
        <v>140000</v>
      </c>
      <c r="D71" s="118" t="s">
        <v>150</v>
      </c>
      <c r="E71" s="116" t="s">
        <v>149</v>
      </c>
      <c r="F71" s="117">
        <v>160000</v>
      </c>
      <c r="G71" s="118" t="s">
        <v>150</v>
      </c>
      <c r="H71" s="119" t="s">
        <v>149</v>
      </c>
      <c r="I71" s="117">
        <f t="shared" si="2"/>
        <v>-20000</v>
      </c>
      <c r="J71" s="118" t="s">
        <v>150</v>
      </c>
      <c r="K71" s="208" t="s">
        <v>345</v>
      </c>
    </row>
    <row r="72" spans="1:12" ht="18" customHeight="1" x14ac:dyDescent="0.15">
      <c r="A72" s="121" t="s">
        <v>265</v>
      </c>
      <c r="B72" s="116" t="s">
        <v>149</v>
      </c>
      <c r="C72" s="117">
        <f>SUM('霧島青年会議所正味財産計算書内訳表 (様式)'!CH76)</f>
        <v>120000</v>
      </c>
      <c r="D72" s="118" t="s">
        <v>150</v>
      </c>
      <c r="E72" s="116" t="s">
        <v>149</v>
      </c>
      <c r="F72" s="117">
        <v>110000</v>
      </c>
      <c r="G72" s="118" t="s">
        <v>150</v>
      </c>
      <c r="H72" s="119" t="s">
        <v>149</v>
      </c>
      <c r="I72" s="117">
        <f>SUM(C72-F72)</f>
        <v>10000</v>
      </c>
      <c r="J72" s="118" t="s">
        <v>150</v>
      </c>
      <c r="K72" s="120"/>
    </row>
    <row r="73" spans="1:12" ht="18" customHeight="1" x14ac:dyDescent="0.15">
      <c r="A73" s="121" t="s">
        <v>209</v>
      </c>
      <c r="B73" s="116" t="s">
        <v>149</v>
      </c>
      <c r="C73" s="117">
        <f>SUM('霧島青年会議所正味財産計算書内訳表 (様式)'!CH77)</f>
        <v>358863</v>
      </c>
      <c r="D73" s="118" t="s">
        <v>150</v>
      </c>
      <c r="E73" s="116" t="s">
        <v>149</v>
      </c>
      <c r="F73" s="117">
        <v>358863</v>
      </c>
      <c r="G73" s="118" t="s">
        <v>150</v>
      </c>
      <c r="H73" s="119" t="s">
        <v>149</v>
      </c>
      <c r="I73" s="117">
        <f>SUM(C73-F73)</f>
        <v>0</v>
      </c>
      <c r="J73" s="118" t="s">
        <v>150</v>
      </c>
      <c r="K73" s="120" t="s">
        <v>338</v>
      </c>
    </row>
    <row r="74" spans="1:12" ht="18" customHeight="1" x14ac:dyDescent="0.15">
      <c r="A74" s="121" t="s">
        <v>212</v>
      </c>
      <c r="B74" s="116" t="s">
        <v>149</v>
      </c>
      <c r="C74" s="117">
        <f>SUM('霧島青年会議所正味財産計算書内訳表 (様式)'!CH78)</f>
        <v>20000</v>
      </c>
      <c r="D74" s="118" t="s">
        <v>150</v>
      </c>
      <c r="E74" s="116" t="s">
        <v>149</v>
      </c>
      <c r="F74" s="218">
        <v>186664</v>
      </c>
      <c r="G74" s="118" t="s">
        <v>150</v>
      </c>
      <c r="H74" s="119" t="s">
        <v>149</v>
      </c>
      <c r="I74" s="117">
        <f t="shared" si="2"/>
        <v>-166664</v>
      </c>
      <c r="J74" s="118" t="s">
        <v>150</v>
      </c>
      <c r="K74" s="120" t="s">
        <v>361</v>
      </c>
    </row>
    <row r="75" spans="1:12" ht="18" customHeight="1" x14ac:dyDescent="0.15">
      <c r="A75" s="121" t="s">
        <v>350</v>
      </c>
      <c r="B75" s="116"/>
      <c r="C75" s="117">
        <f>SUM('霧島青年会議所正味財産計算書内訳表 (様式)'!CF79)</f>
        <v>360000</v>
      </c>
      <c r="D75" s="118"/>
      <c r="E75" s="116"/>
      <c r="F75" s="218">
        <v>260000</v>
      </c>
      <c r="G75" s="118"/>
      <c r="H75" s="119"/>
      <c r="I75" s="117"/>
      <c r="J75" s="118"/>
      <c r="K75" s="120"/>
    </row>
    <row r="76" spans="1:12" ht="18" customHeight="1" x14ac:dyDescent="0.15">
      <c r="A76" s="121" t="s">
        <v>213</v>
      </c>
      <c r="B76" s="116" t="s">
        <v>149</v>
      </c>
      <c r="C76" s="117">
        <f>SUM('霧島青年会議所正味財産計算書内訳表 (様式)'!CH80)</f>
        <v>15360</v>
      </c>
      <c r="D76" s="118" t="s">
        <v>150</v>
      </c>
      <c r="E76" s="116" t="s">
        <v>149</v>
      </c>
      <c r="F76" s="117">
        <v>15360</v>
      </c>
      <c r="G76" s="118" t="s">
        <v>150</v>
      </c>
      <c r="H76" s="119" t="s">
        <v>149</v>
      </c>
      <c r="I76" s="117">
        <f t="shared" si="2"/>
        <v>0</v>
      </c>
      <c r="J76" s="118" t="s">
        <v>150</v>
      </c>
      <c r="K76" s="206" t="s">
        <v>339</v>
      </c>
    </row>
    <row r="77" spans="1:12" ht="18" customHeight="1" x14ac:dyDescent="0.15">
      <c r="A77" s="121" t="s">
        <v>214</v>
      </c>
      <c r="B77" s="116"/>
      <c r="C77" s="117">
        <f>SUM('霧島青年会議所正味財産計算書内訳表 (様式)'!CH81)</f>
        <v>0</v>
      </c>
      <c r="D77" s="118"/>
      <c r="E77" s="116"/>
      <c r="F77" s="117">
        <f>+F78+F79</f>
        <v>0</v>
      </c>
      <c r="G77" s="118"/>
      <c r="H77" s="119"/>
      <c r="I77" s="117">
        <f t="shared" si="2"/>
        <v>0</v>
      </c>
      <c r="J77" s="118"/>
      <c r="K77" s="120"/>
    </row>
    <row r="78" spans="1:12" ht="18" customHeight="1" x14ac:dyDescent="0.15">
      <c r="A78" s="130" t="s">
        <v>215</v>
      </c>
      <c r="B78" s="116" t="s">
        <v>149</v>
      </c>
      <c r="C78" s="117">
        <f>SUM('霧島青年会議所正味財産計算書内訳表 (様式)'!CH82)</f>
        <v>0</v>
      </c>
      <c r="D78" s="118" t="s">
        <v>150</v>
      </c>
      <c r="E78" s="116" t="s">
        <v>149</v>
      </c>
      <c r="F78" s="117">
        <v>0</v>
      </c>
      <c r="G78" s="118" t="s">
        <v>150</v>
      </c>
      <c r="H78" s="119" t="s">
        <v>149</v>
      </c>
      <c r="I78" s="117">
        <f t="shared" si="2"/>
        <v>0</v>
      </c>
      <c r="J78" s="118" t="s">
        <v>150</v>
      </c>
      <c r="K78" s="120"/>
    </row>
    <row r="79" spans="1:12" ht="18" customHeight="1" x14ac:dyDescent="0.15">
      <c r="A79" s="130" t="s">
        <v>216</v>
      </c>
      <c r="B79" s="116" t="s">
        <v>149</v>
      </c>
      <c r="C79" s="117">
        <f>SUM('霧島青年会議所正味財産計算書内訳表 (様式)'!CH83)</f>
        <v>0</v>
      </c>
      <c r="D79" s="118" t="s">
        <v>150</v>
      </c>
      <c r="E79" s="116" t="s">
        <v>149</v>
      </c>
      <c r="F79" s="117">
        <v>0</v>
      </c>
      <c r="G79" s="118" t="s">
        <v>150</v>
      </c>
      <c r="H79" s="119" t="s">
        <v>149</v>
      </c>
      <c r="I79" s="117">
        <f t="shared" si="2"/>
        <v>0</v>
      </c>
      <c r="J79" s="118" t="s">
        <v>150</v>
      </c>
      <c r="K79" s="120"/>
    </row>
    <row r="80" spans="1:12" ht="18" customHeight="1" x14ac:dyDescent="0.15">
      <c r="A80" s="121" t="s">
        <v>217</v>
      </c>
      <c r="B80" s="116" t="s">
        <v>149</v>
      </c>
      <c r="C80" s="117">
        <f>SUM('霧島青年会議所正味財産計算書内訳表 (様式)'!CH84)</f>
        <v>200000</v>
      </c>
      <c r="D80" s="118" t="s">
        <v>150</v>
      </c>
      <c r="E80" s="116" t="s">
        <v>149</v>
      </c>
      <c r="F80" s="117">
        <v>230000</v>
      </c>
      <c r="G80" s="118" t="s">
        <v>150</v>
      </c>
      <c r="H80" s="119" t="s">
        <v>149</v>
      </c>
      <c r="I80" s="117">
        <f t="shared" si="2"/>
        <v>-30000</v>
      </c>
      <c r="J80" s="118" t="s">
        <v>150</v>
      </c>
      <c r="K80" s="120"/>
    </row>
    <row r="81" spans="1:11" ht="18" customHeight="1" x14ac:dyDescent="0.15">
      <c r="A81" s="121" t="s">
        <v>218</v>
      </c>
      <c r="B81" s="116" t="s">
        <v>149</v>
      </c>
      <c r="C81" s="117">
        <f>SUM('霧島青年会議所正味財産計算書内訳表 (様式)'!CH85)</f>
        <v>10000</v>
      </c>
      <c r="D81" s="118" t="s">
        <v>150</v>
      </c>
      <c r="E81" s="116" t="s">
        <v>149</v>
      </c>
      <c r="F81" s="117">
        <v>7000</v>
      </c>
      <c r="G81" s="118" t="s">
        <v>150</v>
      </c>
      <c r="H81" s="119" t="s">
        <v>149</v>
      </c>
      <c r="I81" s="117">
        <f t="shared" si="2"/>
        <v>3000</v>
      </c>
      <c r="J81" s="118" t="s">
        <v>150</v>
      </c>
      <c r="K81" s="120"/>
    </row>
    <row r="82" spans="1:11" ht="18" customHeight="1" x14ac:dyDescent="0.15">
      <c r="A82" s="121" t="s">
        <v>219</v>
      </c>
      <c r="B82" s="116" t="s">
        <v>149</v>
      </c>
      <c r="C82" s="117">
        <f>SUM('霧島青年会議所正味財産計算書内訳表 (様式)'!CH86)</f>
        <v>100000</v>
      </c>
      <c r="D82" s="118" t="s">
        <v>150</v>
      </c>
      <c r="E82" s="116" t="s">
        <v>149</v>
      </c>
      <c r="F82" s="117">
        <v>95000</v>
      </c>
      <c r="G82" s="118" t="s">
        <v>150</v>
      </c>
      <c r="H82" s="119" t="s">
        <v>149</v>
      </c>
      <c r="I82" s="117">
        <f t="shared" si="2"/>
        <v>5000</v>
      </c>
      <c r="J82" s="118" t="s">
        <v>150</v>
      </c>
      <c r="K82" s="120"/>
    </row>
    <row r="83" spans="1:11" ht="18" customHeight="1" x14ac:dyDescent="0.15">
      <c r="A83" s="121" t="s">
        <v>220</v>
      </c>
      <c r="B83" s="124" t="s">
        <v>149</v>
      </c>
      <c r="C83" s="125">
        <f>'霧島青年会議所正味財産計算書内訳表 (様式)'!CF87</f>
        <v>143441</v>
      </c>
      <c r="D83" s="126" t="s">
        <v>150</v>
      </c>
      <c r="E83" s="127" t="s">
        <v>149</v>
      </c>
      <c r="F83" s="125">
        <v>33948</v>
      </c>
      <c r="G83" s="126" t="s">
        <v>150</v>
      </c>
      <c r="H83" s="119" t="s">
        <v>149</v>
      </c>
      <c r="I83" s="117">
        <f t="shared" si="2"/>
        <v>109493</v>
      </c>
      <c r="J83" s="118" t="s">
        <v>150</v>
      </c>
      <c r="K83" s="206"/>
    </row>
    <row r="84" spans="1:11" ht="18" customHeight="1" x14ac:dyDescent="0.15">
      <c r="A84" s="121" t="s">
        <v>221</v>
      </c>
      <c r="B84" s="142"/>
      <c r="C84" s="132">
        <f>SUM('霧島青年会議所正味財産計算書内訳表 (様式)'!CH88)</f>
        <v>871136</v>
      </c>
      <c r="D84" s="143"/>
      <c r="E84" s="144"/>
      <c r="F84" s="132">
        <f>SUM(F85:F86)</f>
        <v>1059692</v>
      </c>
      <c r="G84" s="143"/>
      <c r="H84" s="144"/>
      <c r="I84" s="132">
        <f t="shared" si="2"/>
        <v>-188556</v>
      </c>
      <c r="J84" s="143"/>
      <c r="K84" s="145"/>
    </row>
    <row r="85" spans="1:11" ht="18" customHeight="1" x14ac:dyDescent="0.15">
      <c r="A85" s="121" t="s">
        <v>222</v>
      </c>
      <c r="B85" s="116" t="s">
        <v>149</v>
      </c>
      <c r="C85" s="117">
        <f>SUM('霧島青年会議所正味財産計算書内訳表 (様式)'!CH89)</f>
        <v>871136</v>
      </c>
      <c r="D85" s="118" t="s">
        <v>150</v>
      </c>
      <c r="E85" s="116" t="s">
        <v>149</v>
      </c>
      <c r="F85" s="117">
        <v>1059692</v>
      </c>
      <c r="G85" s="118" t="s">
        <v>150</v>
      </c>
      <c r="H85" s="119" t="s">
        <v>149</v>
      </c>
      <c r="I85" s="117">
        <f t="shared" si="2"/>
        <v>-188556</v>
      </c>
      <c r="J85" s="118" t="s">
        <v>150</v>
      </c>
      <c r="K85" s="120"/>
    </row>
    <row r="86" spans="1:11" ht="18" customHeight="1" x14ac:dyDescent="0.15">
      <c r="A86" s="121" t="s">
        <v>223</v>
      </c>
      <c r="B86" s="127" t="s">
        <v>149</v>
      </c>
      <c r="C86" s="125">
        <f>SUM('霧島青年会議所正味財産計算書内訳表 (様式)'!CH90)</f>
        <v>0</v>
      </c>
      <c r="D86" s="126" t="s">
        <v>150</v>
      </c>
      <c r="E86" s="127" t="s">
        <v>149</v>
      </c>
      <c r="F86" s="125">
        <v>0</v>
      </c>
      <c r="G86" s="126" t="s">
        <v>150</v>
      </c>
      <c r="H86" s="128" t="s">
        <v>149</v>
      </c>
      <c r="I86" s="125">
        <f t="shared" si="2"/>
        <v>0</v>
      </c>
      <c r="J86" s="126" t="s">
        <v>150</v>
      </c>
      <c r="K86" s="129"/>
    </row>
    <row r="87" spans="1:11" ht="18" customHeight="1" x14ac:dyDescent="0.15">
      <c r="A87" s="121" t="s">
        <v>224</v>
      </c>
      <c r="B87" s="116"/>
      <c r="C87" s="122">
        <f>SUM('霧島青年会議所正味財産計算書内訳表 (様式)'!CH91)</f>
        <v>0</v>
      </c>
      <c r="D87" s="118"/>
      <c r="E87" s="119"/>
      <c r="F87" s="122">
        <f>SUM(F88,F93,F94)</f>
        <v>0</v>
      </c>
      <c r="G87" s="118"/>
      <c r="H87" s="119"/>
      <c r="I87" s="122">
        <f t="shared" si="2"/>
        <v>0</v>
      </c>
      <c r="J87" s="118"/>
      <c r="K87" s="123"/>
    </row>
    <row r="88" spans="1:11" ht="18" customHeight="1" x14ac:dyDescent="0.15">
      <c r="A88" s="121" t="s">
        <v>225</v>
      </c>
      <c r="B88" s="116"/>
      <c r="C88" s="117">
        <f>SUM('霧島青年会議所正味財産計算書内訳表 (様式)'!CH92)</f>
        <v>0</v>
      </c>
      <c r="D88" s="118"/>
      <c r="E88" s="116"/>
      <c r="F88" s="117">
        <f>SUM(F89:F92)</f>
        <v>0</v>
      </c>
      <c r="G88" s="118"/>
      <c r="H88" s="119"/>
      <c r="I88" s="117">
        <f t="shared" si="2"/>
        <v>0</v>
      </c>
      <c r="J88" s="118"/>
      <c r="K88" s="120"/>
    </row>
    <row r="89" spans="1:11" ht="18" customHeight="1" x14ac:dyDescent="0.15">
      <c r="A89" s="130" t="s">
        <v>226</v>
      </c>
      <c r="B89" s="116" t="s">
        <v>149</v>
      </c>
      <c r="C89" s="131">
        <f>SUM('霧島青年会議所正味財産計算書内訳表 (様式)'!CH93)</f>
        <v>0</v>
      </c>
      <c r="D89" s="118" t="s">
        <v>150</v>
      </c>
      <c r="E89" s="116" t="s">
        <v>149</v>
      </c>
      <c r="F89" s="117">
        <v>0</v>
      </c>
      <c r="G89" s="118" t="s">
        <v>150</v>
      </c>
      <c r="H89" s="119" t="s">
        <v>149</v>
      </c>
      <c r="I89" s="117">
        <f t="shared" si="2"/>
        <v>0</v>
      </c>
      <c r="J89" s="118" t="s">
        <v>150</v>
      </c>
      <c r="K89" s="120"/>
    </row>
    <row r="90" spans="1:11" ht="18" customHeight="1" x14ac:dyDescent="0.15">
      <c r="A90" s="130" t="s">
        <v>227</v>
      </c>
      <c r="B90" s="116" t="s">
        <v>149</v>
      </c>
      <c r="C90" s="117">
        <f>SUM('霧島青年会議所正味財産計算書内訳表 (様式)'!CH94)</f>
        <v>0</v>
      </c>
      <c r="D90" s="118" t="s">
        <v>150</v>
      </c>
      <c r="E90" s="116" t="s">
        <v>149</v>
      </c>
      <c r="F90" s="117">
        <v>0</v>
      </c>
      <c r="G90" s="118" t="s">
        <v>150</v>
      </c>
      <c r="H90" s="119" t="s">
        <v>149</v>
      </c>
      <c r="I90" s="117">
        <f t="shared" si="2"/>
        <v>0</v>
      </c>
      <c r="J90" s="118" t="s">
        <v>150</v>
      </c>
      <c r="K90" s="120"/>
    </row>
    <row r="91" spans="1:11" ht="18" customHeight="1" x14ac:dyDescent="0.15">
      <c r="A91" s="130" t="s">
        <v>228</v>
      </c>
      <c r="B91" s="116" t="s">
        <v>149</v>
      </c>
      <c r="C91" s="117">
        <f>SUM('霧島青年会議所正味財産計算書内訳表 (様式)'!CH95)</f>
        <v>0</v>
      </c>
      <c r="D91" s="118" t="s">
        <v>150</v>
      </c>
      <c r="E91" s="116" t="s">
        <v>149</v>
      </c>
      <c r="F91" s="117">
        <v>0</v>
      </c>
      <c r="G91" s="118" t="s">
        <v>150</v>
      </c>
      <c r="H91" s="119" t="s">
        <v>149</v>
      </c>
      <c r="I91" s="117">
        <f t="shared" si="2"/>
        <v>0</v>
      </c>
      <c r="J91" s="118" t="s">
        <v>150</v>
      </c>
      <c r="K91" s="120"/>
    </row>
    <row r="92" spans="1:11" ht="18" customHeight="1" x14ac:dyDescent="0.15">
      <c r="A92" s="130" t="s">
        <v>229</v>
      </c>
      <c r="B92" s="116" t="s">
        <v>149</v>
      </c>
      <c r="C92" s="117">
        <f>SUM('霧島青年会議所正味財産計算書内訳表 (様式)'!CH96)</f>
        <v>0</v>
      </c>
      <c r="D92" s="118" t="s">
        <v>150</v>
      </c>
      <c r="E92" s="116" t="s">
        <v>149</v>
      </c>
      <c r="F92" s="117">
        <v>0</v>
      </c>
      <c r="G92" s="118" t="s">
        <v>150</v>
      </c>
      <c r="H92" s="119" t="s">
        <v>149</v>
      </c>
      <c r="I92" s="117">
        <f t="shared" si="2"/>
        <v>0</v>
      </c>
      <c r="J92" s="118" t="s">
        <v>150</v>
      </c>
      <c r="K92" s="120"/>
    </row>
    <row r="93" spans="1:11" ht="18" customHeight="1" x14ac:dyDescent="0.15">
      <c r="A93" s="121" t="s">
        <v>230</v>
      </c>
      <c r="B93" s="116" t="s">
        <v>149</v>
      </c>
      <c r="C93" s="117">
        <f>SUM('霧島青年会議所正味財産計算書内訳表 (様式)'!CH97)</f>
        <v>0</v>
      </c>
      <c r="D93" s="118" t="s">
        <v>150</v>
      </c>
      <c r="E93" s="116" t="s">
        <v>149</v>
      </c>
      <c r="F93" s="117">
        <v>0</v>
      </c>
      <c r="G93" s="118" t="s">
        <v>150</v>
      </c>
      <c r="H93" s="119" t="s">
        <v>149</v>
      </c>
      <c r="I93" s="117">
        <f t="shared" si="2"/>
        <v>0</v>
      </c>
      <c r="J93" s="118" t="s">
        <v>150</v>
      </c>
      <c r="K93" s="120"/>
    </row>
    <row r="94" spans="1:11" ht="18" customHeight="1" x14ac:dyDescent="0.15">
      <c r="A94" s="121" t="s">
        <v>231</v>
      </c>
      <c r="B94" s="116" t="s">
        <v>149</v>
      </c>
      <c r="C94" s="117">
        <f>SUM('霧島青年会議所正味財産計算書内訳表 (様式)'!CH98)</f>
        <v>0</v>
      </c>
      <c r="D94" s="126" t="s">
        <v>150</v>
      </c>
      <c r="E94" s="116" t="s">
        <v>149</v>
      </c>
      <c r="F94" s="117">
        <v>0</v>
      </c>
      <c r="G94" s="126" t="s">
        <v>150</v>
      </c>
      <c r="H94" s="119" t="s">
        <v>149</v>
      </c>
      <c r="I94" s="146">
        <f t="shared" si="2"/>
        <v>0</v>
      </c>
      <c r="J94" s="126" t="s">
        <v>150</v>
      </c>
      <c r="K94" s="120"/>
    </row>
    <row r="95" spans="1:11" ht="18" customHeight="1" x14ac:dyDescent="0.15">
      <c r="A95" s="136" t="s">
        <v>232</v>
      </c>
      <c r="B95" s="137"/>
      <c r="C95" s="138">
        <f>SUM('霧島青年会議所正味財産計算書内訳表 (様式)'!CH99)</f>
        <v>3833000</v>
      </c>
      <c r="D95" s="139"/>
      <c r="E95" s="140"/>
      <c r="F95" s="138">
        <f>SUM(F45,F49,F84,F87)</f>
        <v>4600247</v>
      </c>
      <c r="G95" s="139"/>
      <c r="H95" s="140"/>
      <c r="I95" s="147">
        <f t="shared" si="2"/>
        <v>-767247</v>
      </c>
      <c r="J95" s="139"/>
      <c r="K95" s="141"/>
    </row>
    <row r="96" spans="1:11" ht="18" customHeight="1" x14ac:dyDescent="0.15">
      <c r="A96" s="136" t="s">
        <v>233</v>
      </c>
      <c r="B96" s="148"/>
      <c r="C96" s="138">
        <f>SUM('霧島青年会議所正味財産計算書内訳表 (様式)'!CH100)</f>
        <v>0</v>
      </c>
      <c r="D96" s="149"/>
      <c r="E96" s="150"/>
      <c r="F96" s="138">
        <f>SUM(F43-F95)</f>
        <v>-383247</v>
      </c>
      <c r="G96" s="149"/>
      <c r="H96" s="150"/>
      <c r="I96" s="147">
        <f t="shared" si="2"/>
        <v>383247</v>
      </c>
      <c r="J96" s="149"/>
      <c r="K96" s="141"/>
    </row>
    <row r="97" spans="1:11" ht="18" customHeight="1" x14ac:dyDescent="0.15">
      <c r="A97" s="151" t="s">
        <v>234</v>
      </c>
      <c r="B97" s="148"/>
      <c r="C97" s="152">
        <f>SUM('霧島青年会議所正味財産計算書内訳表 (様式)'!CH101)</f>
        <v>0</v>
      </c>
      <c r="D97" s="149"/>
      <c r="E97" s="150"/>
      <c r="F97" s="152">
        <v>0</v>
      </c>
      <c r="G97" s="149"/>
      <c r="H97" s="150"/>
      <c r="I97" s="152">
        <f t="shared" si="2"/>
        <v>0</v>
      </c>
      <c r="J97" s="149"/>
      <c r="K97" s="153"/>
    </row>
    <row r="98" spans="1:11" ht="18" customHeight="1" x14ac:dyDescent="0.15">
      <c r="A98" s="151" t="s">
        <v>235</v>
      </c>
      <c r="B98" s="148"/>
      <c r="C98" s="152">
        <f>SUM('霧島青年会議所正味財産計算書内訳表 (様式)'!CH102)</f>
        <v>0</v>
      </c>
      <c r="D98" s="149"/>
      <c r="E98" s="150"/>
      <c r="F98" s="152">
        <f>SUM(F97)</f>
        <v>0</v>
      </c>
      <c r="G98" s="149"/>
      <c r="H98" s="150"/>
      <c r="I98" s="152">
        <f t="shared" si="2"/>
        <v>0</v>
      </c>
      <c r="J98" s="149"/>
      <c r="K98" s="153"/>
    </row>
    <row r="99" spans="1:11" ht="18" customHeight="1" x14ac:dyDescent="0.15">
      <c r="A99" s="136" t="s">
        <v>236</v>
      </c>
      <c r="B99" s="148"/>
      <c r="C99" s="138">
        <f>SUM('霧島青年会議所正味財産計算書内訳表 (様式)'!CH103)</f>
        <v>0</v>
      </c>
      <c r="D99" s="139"/>
      <c r="E99" s="154"/>
      <c r="F99" s="155">
        <f>SUM(F96,F98)</f>
        <v>-383247</v>
      </c>
      <c r="G99" s="139"/>
      <c r="H99" s="154"/>
      <c r="I99" s="138">
        <f t="shared" si="2"/>
        <v>383247</v>
      </c>
      <c r="J99" s="139"/>
      <c r="K99" s="141"/>
    </row>
    <row r="100" spans="1:11" ht="18" customHeight="1" x14ac:dyDescent="0.15">
      <c r="A100" s="121" t="s">
        <v>237</v>
      </c>
      <c r="B100" s="116"/>
      <c r="C100" s="117"/>
      <c r="D100" s="118"/>
      <c r="E100" s="119"/>
      <c r="F100" s="117"/>
      <c r="G100" s="118"/>
      <c r="H100" s="119"/>
      <c r="I100" s="117"/>
      <c r="J100" s="118"/>
      <c r="K100" s="120"/>
    </row>
    <row r="101" spans="1:11" ht="18" customHeight="1" x14ac:dyDescent="0.15">
      <c r="A101" s="121" t="s">
        <v>238</v>
      </c>
      <c r="B101" s="116"/>
      <c r="C101" s="117"/>
      <c r="D101" s="118"/>
      <c r="E101" s="119"/>
      <c r="F101" s="117"/>
      <c r="G101" s="118"/>
      <c r="H101" s="119"/>
      <c r="I101" s="117"/>
      <c r="J101" s="118"/>
      <c r="K101" s="120"/>
    </row>
    <row r="102" spans="1:11" ht="18" customHeight="1" x14ac:dyDescent="0.15">
      <c r="A102" s="121" t="s">
        <v>239</v>
      </c>
      <c r="B102" s="116"/>
      <c r="C102" s="122">
        <f>SUM('霧島青年会議所正味財産計算書内訳表 (様式)'!CH106)</f>
        <v>0</v>
      </c>
      <c r="D102" s="118"/>
      <c r="E102" s="119"/>
      <c r="F102" s="122">
        <f>SUM(F103:F105)</f>
        <v>0</v>
      </c>
      <c r="G102" s="118"/>
      <c r="H102" s="119"/>
      <c r="I102" s="122">
        <f t="shared" ref="I102:I107" si="3">SUM(C102-F102)</f>
        <v>0</v>
      </c>
      <c r="J102" s="118"/>
      <c r="K102" s="123"/>
    </row>
    <row r="103" spans="1:11" ht="18" customHeight="1" x14ac:dyDescent="0.15">
      <c r="A103" s="121" t="s">
        <v>240</v>
      </c>
      <c r="B103" s="116" t="s">
        <v>149</v>
      </c>
      <c r="C103" s="117">
        <f>SUM('霧島青年会議所正味財産計算書内訳表 (様式)'!CH107)</f>
        <v>0</v>
      </c>
      <c r="D103" s="118" t="s">
        <v>150</v>
      </c>
      <c r="E103" s="116" t="s">
        <v>149</v>
      </c>
      <c r="F103" s="117">
        <v>0</v>
      </c>
      <c r="G103" s="118" t="s">
        <v>150</v>
      </c>
      <c r="H103" s="119" t="s">
        <v>149</v>
      </c>
      <c r="I103" s="117">
        <f t="shared" si="3"/>
        <v>0</v>
      </c>
      <c r="J103" s="118" t="s">
        <v>150</v>
      </c>
      <c r="K103" s="120"/>
    </row>
    <row r="104" spans="1:11" ht="18" customHeight="1" x14ac:dyDescent="0.15">
      <c r="A104" s="121" t="s">
        <v>241</v>
      </c>
      <c r="B104" s="116" t="s">
        <v>149</v>
      </c>
      <c r="C104" s="117">
        <f>SUM('霧島青年会議所正味財産計算書内訳表 (様式)'!CH108)</f>
        <v>0</v>
      </c>
      <c r="D104" s="118" t="s">
        <v>150</v>
      </c>
      <c r="E104" s="116" t="s">
        <v>149</v>
      </c>
      <c r="F104" s="117">
        <v>0</v>
      </c>
      <c r="G104" s="118" t="s">
        <v>150</v>
      </c>
      <c r="H104" s="119" t="s">
        <v>149</v>
      </c>
      <c r="I104" s="117">
        <f t="shared" si="3"/>
        <v>0</v>
      </c>
      <c r="J104" s="118" t="s">
        <v>150</v>
      </c>
      <c r="K104" s="120"/>
    </row>
    <row r="105" spans="1:11" ht="18" customHeight="1" x14ac:dyDescent="0.15">
      <c r="A105" s="121" t="s">
        <v>242</v>
      </c>
      <c r="B105" s="116" t="s">
        <v>149</v>
      </c>
      <c r="C105" s="117">
        <f>SUM('霧島青年会議所正味財産計算書内訳表 (様式)'!CH109)</f>
        <v>0</v>
      </c>
      <c r="D105" s="118" t="s">
        <v>150</v>
      </c>
      <c r="E105" s="116" t="s">
        <v>149</v>
      </c>
      <c r="F105" s="117">
        <v>0</v>
      </c>
      <c r="G105" s="118" t="s">
        <v>150</v>
      </c>
      <c r="H105" s="119" t="s">
        <v>149</v>
      </c>
      <c r="I105" s="117">
        <f t="shared" si="3"/>
        <v>0</v>
      </c>
      <c r="J105" s="118" t="s">
        <v>150</v>
      </c>
      <c r="K105" s="120"/>
    </row>
    <row r="106" spans="1:11" ht="18" customHeight="1" x14ac:dyDescent="0.15">
      <c r="A106" s="121" t="s">
        <v>243</v>
      </c>
      <c r="B106" s="116"/>
      <c r="C106" s="122">
        <f>SUM('霧島青年会議所正味財産計算書内訳表 (様式)'!CH110)</f>
        <v>0</v>
      </c>
      <c r="D106" s="118"/>
      <c r="E106" s="119"/>
      <c r="F106" s="122">
        <v>0</v>
      </c>
      <c r="G106" s="118"/>
      <c r="H106" s="119"/>
      <c r="I106" s="122">
        <f t="shared" si="3"/>
        <v>0</v>
      </c>
      <c r="J106" s="118"/>
      <c r="K106" s="123"/>
    </row>
    <row r="107" spans="1:11" ht="18" customHeight="1" x14ac:dyDescent="0.15">
      <c r="A107" s="136" t="s">
        <v>244</v>
      </c>
      <c r="B107" s="137"/>
      <c r="C107" s="138">
        <f>SUM('霧島青年会議所正味財産計算書内訳表 (様式)'!CH111)</f>
        <v>0</v>
      </c>
      <c r="D107" s="149"/>
      <c r="E107" s="156"/>
      <c r="F107" s="138">
        <f>SUM(F102,F106)</f>
        <v>0</v>
      </c>
      <c r="G107" s="149"/>
      <c r="H107" s="156"/>
      <c r="I107" s="138">
        <f t="shared" si="3"/>
        <v>0</v>
      </c>
      <c r="J107" s="149"/>
      <c r="K107" s="141"/>
    </row>
    <row r="108" spans="1:11" ht="18" customHeight="1" x14ac:dyDescent="0.15">
      <c r="A108" s="121" t="s">
        <v>245</v>
      </c>
      <c r="B108" s="116"/>
      <c r="C108" s="117"/>
      <c r="D108" s="118"/>
      <c r="E108" s="119"/>
      <c r="F108" s="117"/>
      <c r="G108" s="118"/>
      <c r="H108" s="119"/>
      <c r="I108" s="117"/>
      <c r="J108" s="118"/>
      <c r="K108" s="120"/>
    </row>
    <row r="109" spans="1:11" ht="18" customHeight="1" x14ac:dyDescent="0.15">
      <c r="A109" s="121" t="s">
        <v>246</v>
      </c>
      <c r="B109" s="116"/>
      <c r="C109" s="122">
        <f>SUM('霧島青年会議所正味財産計算書内訳表 (様式)'!CH113)</f>
        <v>0</v>
      </c>
      <c r="D109" s="118"/>
      <c r="E109" s="119"/>
      <c r="F109" s="122">
        <v>0</v>
      </c>
      <c r="G109" s="118"/>
      <c r="H109" s="119"/>
      <c r="I109" s="122">
        <f t="shared" ref="I109:I114" si="4">SUM(C109-F109)</f>
        <v>0</v>
      </c>
      <c r="J109" s="118"/>
      <c r="K109" s="123"/>
    </row>
    <row r="110" spans="1:11" ht="18" customHeight="1" x14ac:dyDescent="0.15">
      <c r="A110" s="121" t="s">
        <v>247</v>
      </c>
      <c r="B110" s="116"/>
      <c r="C110" s="122">
        <f>SUM('霧島青年会議所正味財産計算書内訳表 (様式)'!CH114)</f>
        <v>0</v>
      </c>
      <c r="D110" s="118"/>
      <c r="E110" s="119"/>
      <c r="F110" s="122">
        <f>SUM(F111)</f>
        <v>0</v>
      </c>
      <c r="G110" s="118"/>
      <c r="H110" s="119"/>
      <c r="I110" s="122">
        <f t="shared" si="4"/>
        <v>0</v>
      </c>
      <c r="J110" s="118"/>
      <c r="K110" s="123"/>
    </row>
    <row r="111" spans="1:11" ht="18" customHeight="1" x14ac:dyDescent="0.15">
      <c r="A111" s="121" t="s">
        <v>248</v>
      </c>
      <c r="B111" s="157" t="s">
        <v>149</v>
      </c>
      <c r="C111" s="146">
        <f>SUM('霧島青年会議所正味財産計算書内訳表 (様式)'!CH115)</f>
        <v>0</v>
      </c>
      <c r="D111" s="158" t="s">
        <v>150</v>
      </c>
      <c r="E111" s="159" t="s">
        <v>149</v>
      </c>
      <c r="F111" s="146">
        <v>0</v>
      </c>
      <c r="G111" s="158" t="s">
        <v>150</v>
      </c>
      <c r="H111" s="160" t="s">
        <v>149</v>
      </c>
      <c r="I111" s="146">
        <f t="shared" si="4"/>
        <v>0</v>
      </c>
      <c r="J111" s="158" t="s">
        <v>150</v>
      </c>
      <c r="K111" s="161"/>
    </row>
    <row r="112" spans="1:11" ht="18" customHeight="1" x14ac:dyDescent="0.15">
      <c r="A112" s="136" t="s">
        <v>249</v>
      </c>
      <c r="B112" s="162"/>
      <c r="C112" s="147">
        <f>SUM('霧島青年会議所正味財産計算書内訳表 (様式)'!CH116)</f>
        <v>0</v>
      </c>
      <c r="D112" s="158"/>
      <c r="E112" s="163"/>
      <c r="F112" s="147">
        <f>SUM(F109:F110)</f>
        <v>0</v>
      </c>
      <c r="G112" s="158"/>
      <c r="H112" s="163"/>
      <c r="I112" s="147">
        <f t="shared" si="4"/>
        <v>0</v>
      </c>
      <c r="J112" s="158"/>
      <c r="K112" s="164"/>
    </row>
    <row r="113" spans="1:13" ht="18" customHeight="1" x14ac:dyDescent="0.15">
      <c r="A113" s="136" t="s">
        <v>250</v>
      </c>
      <c r="B113" s="137"/>
      <c r="C113" s="138">
        <f>SUM('霧島青年会議所正味財産計算書内訳表 (様式)'!CH117)</f>
        <v>0</v>
      </c>
      <c r="D113" s="149"/>
      <c r="E113" s="156"/>
      <c r="F113" s="138">
        <f>SUM(F107-F112)</f>
        <v>0</v>
      </c>
      <c r="G113" s="149"/>
      <c r="H113" s="156"/>
      <c r="I113" s="138">
        <f t="shared" si="4"/>
        <v>0</v>
      </c>
      <c r="J113" s="149"/>
      <c r="K113" s="141"/>
    </row>
    <row r="114" spans="1:13" ht="18" customHeight="1" x14ac:dyDescent="0.15">
      <c r="A114" s="136" t="s">
        <v>251</v>
      </c>
      <c r="B114" s="165"/>
      <c r="C114" s="222">
        <f>SUM('霧島青年会議所正味財産計算書内訳表 (様式)'!CH118)</f>
        <v>0</v>
      </c>
      <c r="D114" s="166"/>
      <c r="E114" s="167"/>
      <c r="F114" s="122">
        <f>SUM(F99,F113)</f>
        <v>-383247</v>
      </c>
      <c r="G114" s="166"/>
      <c r="H114" s="167"/>
      <c r="I114" s="138">
        <f t="shared" si="4"/>
        <v>383247</v>
      </c>
      <c r="J114" s="166"/>
      <c r="K114" s="123"/>
      <c r="M114" s="213"/>
    </row>
    <row r="115" spans="1:13" ht="18" customHeight="1" x14ac:dyDescent="0.15">
      <c r="A115" s="151" t="s">
        <v>252</v>
      </c>
      <c r="B115" s="137"/>
      <c r="C115" s="152">
        <f>SUM('霧島青年会議所正味財産計算書内訳表 (様式)'!CH119)</f>
        <v>2177295</v>
      </c>
      <c r="D115" s="149"/>
      <c r="E115" s="156"/>
      <c r="F115" s="152">
        <v>2560542</v>
      </c>
      <c r="G115" s="149"/>
      <c r="H115" s="156"/>
      <c r="I115" s="152">
        <f>SUM(C115-F115)</f>
        <v>-383247</v>
      </c>
      <c r="J115" s="149"/>
      <c r="K115" s="153"/>
    </row>
    <row r="116" spans="1:13" ht="18" customHeight="1" x14ac:dyDescent="0.15">
      <c r="A116" s="136" t="s">
        <v>253</v>
      </c>
      <c r="B116" s="137"/>
      <c r="C116" s="138">
        <f>SUM('霧島青年会議所正味財産計算書内訳表 (様式)'!CH120)</f>
        <v>2177295</v>
      </c>
      <c r="D116" s="139"/>
      <c r="E116" s="140"/>
      <c r="F116" s="138">
        <f>SUM(F114:F115)</f>
        <v>2177295</v>
      </c>
      <c r="G116" s="139"/>
      <c r="H116" s="140"/>
      <c r="I116" s="138">
        <f>SUM(C116-F116)</f>
        <v>0</v>
      </c>
      <c r="J116" s="139"/>
      <c r="K116" s="141"/>
    </row>
    <row r="117" spans="1:13" ht="18" customHeight="1" x14ac:dyDescent="0.15">
      <c r="A117" s="115" t="s">
        <v>254</v>
      </c>
      <c r="B117" s="116"/>
      <c r="C117" s="117"/>
      <c r="D117" s="118"/>
      <c r="E117" s="119"/>
      <c r="F117" s="117"/>
      <c r="G117" s="118"/>
      <c r="H117" s="119"/>
      <c r="I117" s="117"/>
      <c r="J117" s="118"/>
      <c r="K117" s="120"/>
    </row>
    <row r="118" spans="1:13" ht="18" customHeight="1" x14ac:dyDescent="0.15">
      <c r="A118" s="121" t="s">
        <v>255</v>
      </c>
      <c r="B118" s="116"/>
      <c r="C118" s="125">
        <f>SUM('霧島青年会議所正味財産計算書内訳表 (様式)'!CH122)</f>
        <v>0</v>
      </c>
      <c r="D118" s="118"/>
      <c r="E118" s="119"/>
      <c r="F118" s="117">
        <v>0</v>
      </c>
      <c r="G118" s="118"/>
      <c r="H118" s="119"/>
      <c r="I118" s="125">
        <f t="shared" ref="I118:I127" si="5">SUM(C118-F118)</f>
        <v>0</v>
      </c>
      <c r="J118" s="118"/>
      <c r="K118" s="120"/>
    </row>
    <row r="119" spans="1:13" ht="18" customHeight="1" x14ac:dyDescent="0.15">
      <c r="A119" s="121" t="s">
        <v>256</v>
      </c>
      <c r="B119" s="168"/>
      <c r="C119" s="169">
        <f>SUM('霧島青年会議所正味財産計算書内訳表 (様式)'!CH123)</f>
        <v>0</v>
      </c>
      <c r="D119" s="170"/>
      <c r="E119" s="171"/>
      <c r="F119" s="169">
        <v>0</v>
      </c>
      <c r="G119" s="170"/>
      <c r="H119" s="171"/>
      <c r="I119" s="169">
        <f t="shared" si="5"/>
        <v>0</v>
      </c>
      <c r="J119" s="170"/>
      <c r="K119" s="172"/>
    </row>
    <row r="120" spans="1:13" ht="18" customHeight="1" x14ac:dyDescent="0.15">
      <c r="A120" s="121" t="s">
        <v>257</v>
      </c>
      <c r="B120" s="173"/>
      <c r="C120" s="169">
        <f>SUM('霧島青年会議所正味財産計算書内訳表 (様式)'!CH124)</f>
        <v>0</v>
      </c>
      <c r="D120" s="170"/>
      <c r="E120" s="174"/>
      <c r="F120" s="169">
        <v>0</v>
      </c>
      <c r="G120" s="170"/>
      <c r="H120" s="174"/>
      <c r="I120" s="169">
        <f t="shared" si="5"/>
        <v>0</v>
      </c>
      <c r="J120" s="170"/>
      <c r="K120" s="172"/>
    </row>
    <row r="121" spans="1:13" ht="18" customHeight="1" x14ac:dyDescent="0.15">
      <c r="A121" s="121" t="s">
        <v>258</v>
      </c>
      <c r="B121" s="168"/>
      <c r="C121" s="169">
        <f>SUM('霧島青年会議所正味財産計算書内訳表 (様式)'!CH125)</f>
        <v>0</v>
      </c>
      <c r="D121" s="170"/>
      <c r="E121" s="171"/>
      <c r="F121" s="169">
        <v>0</v>
      </c>
      <c r="G121" s="170"/>
      <c r="H121" s="171"/>
      <c r="I121" s="169">
        <f t="shared" si="5"/>
        <v>0</v>
      </c>
      <c r="J121" s="170"/>
      <c r="K121" s="172"/>
    </row>
    <row r="122" spans="1:13" ht="18" customHeight="1" x14ac:dyDescent="0.15">
      <c r="A122" s="121" t="s">
        <v>259</v>
      </c>
      <c r="B122" s="173"/>
      <c r="C122" s="169">
        <f>SUM('霧島青年会議所正味財産計算書内訳表 (様式)'!CH126)</f>
        <v>0</v>
      </c>
      <c r="D122" s="170"/>
      <c r="E122" s="174"/>
      <c r="F122" s="169">
        <v>0</v>
      </c>
      <c r="G122" s="170"/>
      <c r="H122" s="174"/>
      <c r="I122" s="169">
        <f t="shared" si="5"/>
        <v>0</v>
      </c>
      <c r="J122" s="170"/>
      <c r="K122" s="172"/>
    </row>
    <row r="123" spans="1:13" ht="18" customHeight="1" x14ac:dyDescent="0.15">
      <c r="A123" s="121" t="s">
        <v>260</v>
      </c>
      <c r="B123" s="175"/>
      <c r="C123" s="176">
        <f>SUM('霧島青年会議所正味財産計算書内訳表 (様式)'!CH127)</f>
        <v>0</v>
      </c>
      <c r="D123" s="158"/>
      <c r="E123" s="177"/>
      <c r="F123" s="146">
        <v>0</v>
      </c>
      <c r="G123" s="158"/>
      <c r="H123" s="177"/>
      <c r="I123" s="176">
        <f t="shared" si="5"/>
        <v>0</v>
      </c>
      <c r="J123" s="158"/>
      <c r="K123" s="161"/>
    </row>
    <row r="124" spans="1:13" ht="18" customHeight="1" x14ac:dyDescent="0.15">
      <c r="A124" s="136" t="s">
        <v>261</v>
      </c>
      <c r="B124" s="162"/>
      <c r="C124" s="122">
        <f>SUM('霧島青年会議所正味財産計算書内訳表 (様式)'!CH128)</f>
        <v>0</v>
      </c>
      <c r="D124" s="118"/>
      <c r="E124" s="163"/>
      <c r="F124" s="122">
        <f>SUM(F118:F123)</f>
        <v>0</v>
      </c>
      <c r="G124" s="118"/>
      <c r="H124" s="163"/>
      <c r="I124" s="122">
        <f t="shared" si="5"/>
        <v>0</v>
      </c>
      <c r="J124" s="118"/>
      <c r="K124" s="123"/>
    </row>
    <row r="125" spans="1:13" ht="18" customHeight="1" x14ac:dyDescent="0.15">
      <c r="A125" s="151" t="s">
        <v>262</v>
      </c>
      <c r="B125" s="137"/>
      <c r="C125" s="152">
        <f>SUM('霧島青年会議所正味財産計算書内訳表 (様式)'!CH129)</f>
        <v>0</v>
      </c>
      <c r="D125" s="149"/>
      <c r="E125" s="156"/>
      <c r="F125" s="152">
        <v>0</v>
      </c>
      <c r="G125" s="149"/>
      <c r="H125" s="156"/>
      <c r="I125" s="152">
        <f t="shared" si="5"/>
        <v>0</v>
      </c>
      <c r="J125" s="149"/>
      <c r="K125" s="153"/>
    </row>
    <row r="126" spans="1:13" ht="18" customHeight="1" x14ac:dyDescent="0.15">
      <c r="A126" s="136" t="s">
        <v>263</v>
      </c>
      <c r="B126" s="162"/>
      <c r="C126" s="122">
        <f>SUM('霧島青年会議所正味財産計算書内訳表 (様式)'!CH130)</f>
        <v>0</v>
      </c>
      <c r="D126" s="118"/>
      <c r="E126" s="163"/>
      <c r="F126" s="122">
        <f>SUM(F124:F125)</f>
        <v>0</v>
      </c>
      <c r="G126" s="118"/>
      <c r="H126" s="163"/>
      <c r="I126" s="122">
        <f t="shared" si="5"/>
        <v>0</v>
      </c>
      <c r="J126" s="118"/>
      <c r="K126" s="123"/>
    </row>
    <row r="127" spans="1:13" ht="18" customHeight="1" thickBot="1" x14ac:dyDescent="0.2">
      <c r="A127" s="178" t="s">
        <v>264</v>
      </c>
      <c r="B127" s="179"/>
      <c r="C127" s="180">
        <f>SUM('霧島青年会議所正味財産計算書内訳表 (様式)'!CH131)</f>
        <v>2177295</v>
      </c>
      <c r="D127" s="181"/>
      <c r="E127" s="182"/>
      <c r="F127" s="180">
        <f>SUM(F116,F126)</f>
        <v>2177295</v>
      </c>
      <c r="G127" s="181"/>
      <c r="H127" s="182"/>
      <c r="I127" s="180">
        <f t="shared" si="5"/>
        <v>0</v>
      </c>
      <c r="J127" s="181"/>
      <c r="K127" s="183"/>
    </row>
    <row r="128" spans="1:13" ht="6.75" customHeight="1" x14ac:dyDescent="0.15"/>
    <row r="129" spans="1:11" ht="15" customHeight="1" x14ac:dyDescent="0.15">
      <c r="A129" s="184"/>
      <c r="B129" s="184"/>
      <c r="C129" s="185"/>
      <c r="D129" s="185"/>
      <c r="E129" s="184"/>
      <c r="F129" s="185"/>
      <c r="G129" s="185"/>
      <c r="H129" s="184"/>
      <c r="I129" s="185"/>
      <c r="J129" s="185"/>
      <c r="K129" s="185"/>
    </row>
  </sheetData>
  <mergeCells count="7">
    <mergeCell ref="A1:K1"/>
    <mergeCell ref="A2:K2"/>
    <mergeCell ref="F3:G3"/>
    <mergeCell ref="B4:D4"/>
    <mergeCell ref="E4:G4"/>
    <mergeCell ref="H4:J4"/>
    <mergeCell ref="C3:D3"/>
  </mergeCells>
  <phoneticPr fontId="2"/>
  <printOptions horizontalCentered="1"/>
  <pageMargins left="0.2" right="0.19685039370078741" top="0.56000000000000005" bottom="0.19" header="0.2" footer="0.19"/>
  <pageSetup paperSize="9" scale="3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作成にあたってのご注意</vt:lpstr>
      <vt:lpstr>霧島青年会議所正味財産計算書内訳表 (様式)</vt:lpstr>
      <vt:lpstr>霧島青年会議所正味財産計算書 (様式)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Microsoft Office ユーザー</cp:lastModifiedBy>
  <cp:lastPrinted>2014-10-01T09:27:00Z</cp:lastPrinted>
  <dcterms:created xsi:type="dcterms:W3CDTF">2008-10-27T05:07:07Z</dcterms:created>
  <dcterms:modified xsi:type="dcterms:W3CDTF">2018-11-28T10:26:27Z</dcterms:modified>
</cp:coreProperties>
</file>