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尊徳\Dropbox\2020霧島JC\2020予算\2020年度１月補正\"/>
    </mc:Choice>
  </mc:AlternateContent>
  <bookViews>
    <workbookView xWindow="0" yWindow="0" windowWidth="20480" windowHeight="7570" tabRatio="910" activeTab="2"/>
  </bookViews>
  <sheets>
    <sheet name="作成にあたってのご注意" sheetId="75" r:id="rId1"/>
    <sheet name="霧島青年会議所正味財産計算書内訳表 (様式)" sheetId="79" r:id="rId2"/>
    <sheet name="霧島青年会議所正味財産計算書 (様式)" sheetId="82" r:id="rId3"/>
  </sheets>
  <definedNames>
    <definedName name="_xlnm.Print_Area" localSheetId="2">'霧島青年会議所正味財産計算書 (様式)'!$A$1:$K$126</definedName>
    <definedName name="_xlnm.Print_Titles" localSheetId="2">'霧島青年会議所正味財産計算書 (様式)'!$4:$4</definedName>
    <definedName name="_xlnm.Print_Titles" localSheetId="1">'霧島青年会議所正味財産計算書内訳表 (様式)'!$1:$8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I86" i="79" l="1"/>
  <c r="CI72" i="79" l="1"/>
  <c r="CI17" i="79" l="1"/>
  <c r="CI16" i="79"/>
  <c r="A1" i="79" l="1"/>
  <c r="C114" i="82" l="1"/>
  <c r="F15" i="82"/>
  <c r="F11" i="82"/>
  <c r="CI77" i="79" l="1"/>
  <c r="CN100" i="79"/>
  <c r="CP100" i="79" s="1"/>
  <c r="CN88" i="79"/>
  <c r="CP88" i="79"/>
  <c r="CN89" i="79"/>
  <c r="CP89" i="79" s="1"/>
  <c r="CP90" i="79"/>
  <c r="CN91" i="79"/>
  <c r="CP91" i="79" s="1"/>
  <c r="CP95" i="79"/>
  <c r="CN96" i="79"/>
  <c r="CP96" i="79" s="1"/>
  <c r="CP97" i="79"/>
  <c r="CP98" i="79"/>
  <c r="CP99" i="79"/>
  <c r="BC49" i="79"/>
  <c r="BC55" i="79"/>
  <c r="BC53" i="79" s="1"/>
  <c r="BC60" i="79"/>
  <c r="BC65" i="79"/>
  <c r="BC80" i="79"/>
  <c r="BC87" i="79"/>
  <c r="BC91" i="79"/>
  <c r="BC90" i="79"/>
  <c r="BD49" i="79"/>
  <c r="BD55" i="79"/>
  <c r="BD53" i="79" s="1"/>
  <c r="BD98" i="79" s="1"/>
  <c r="BD60" i="79"/>
  <c r="BD65" i="79"/>
  <c r="BD80" i="79"/>
  <c r="BD87" i="79"/>
  <c r="BD91" i="79"/>
  <c r="BD90" i="79"/>
  <c r="BE49" i="79"/>
  <c r="BE98" i="79" s="1"/>
  <c r="BE55" i="79"/>
  <c r="BE60" i="79"/>
  <c r="BE65" i="79"/>
  <c r="BE80" i="79"/>
  <c r="BE53" i="79"/>
  <c r="BE87" i="79"/>
  <c r="BE91" i="79"/>
  <c r="BE90" i="79" s="1"/>
  <c r="BF49" i="79"/>
  <c r="BF98" i="79" s="1"/>
  <c r="BF55" i="79"/>
  <c r="BF60" i="79"/>
  <c r="BF65" i="79"/>
  <c r="BF80" i="79"/>
  <c r="BF53" i="79"/>
  <c r="BF87" i="79"/>
  <c r="BF91" i="79"/>
  <c r="BF90" i="79"/>
  <c r="BG49" i="79"/>
  <c r="BG55" i="79"/>
  <c r="BG53" i="79" s="1"/>
  <c r="BG98" i="79" s="1"/>
  <c r="BG60" i="79"/>
  <c r="BG65" i="79"/>
  <c r="BG80" i="79"/>
  <c r="BG87" i="79"/>
  <c r="BG91" i="79"/>
  <c r="BG90" i="79"/>
  <c r="BH49" i="79"/>
  <c r="BH55" i="79"/>
  <c r="BH53" i="79" s="1"/>
  <c r="BH98" i="79" s="1"/>
  <c r="BH60" i="79"/>
  <c r="BH65" i="79"/>
  <c r="BH80" i="79"/>
  <c r="BH87" i="79"/>
  <c r="BH91" i="79"/>
  <c r="BH90" i="79"/>
  <c r="BI49" i="79"/>
  <c r="BI55" i="79"/>
  <c r="BI60" i="79"/>
  <c r="BI65" i="79"/>
  <c r="BI80" i="79"/>
  <c r="BI53" i="79"/>
  <c r="BI87" i="79"/>
  <c r="BI91" i="79"/>
  <c r="BI90" i="79" s="1"/>
  <c r="BJ49" i="79"/>
  <c r="BJ98" i="79" s="1"/>
  <c r="BJ55" i="79"/>
  <c r="BJ60" i="79"/>
  <c r="BJ65" i="79"/>
  <c r="BJ80" i="79"/>
  <c r="BJ53" i="79"/>
  <c r="BJ87" i="79"/>
  <c r="BJ91" i="79"/>
  <c r="BJ90" i="79"/>
  <c r="BK49" i="79"/>
  <c r="BK55" i="79"/>
  <c r="BK53" i="79" s="1"/>
  <c r="BK98" i="79" s="1"/>
  <c r="BK60" i="79"/>
  <c r="BK65" i="79"/>
  <c r="BK80" i="79"/>
  <c r="BK87" i="79"/>
  <c r="BK91" i="79"/>
  <c r="BK90" i="79"/>
  <c r="BL49" i="79"/>
  <c r="BL55" i="79"/>
  <c r="BL53" i="79" s="1"/>
  <c r="BL98" i="79" s="1"/>
  <c r="BL60" i="79"/>
  <c r="BL65" i="79"/>
  <c r="BL80" i="79"/>
  <c r="BL87" i="79"/>
  <c r="BL91" i="79"/>
  <c r="BL90" i="79"/>
  <c r="BM49" i="79"/>
  <c r="BM98" i="79" s="1"/>
  <c r="BM55" i="79"/>
  <c r="BM60" i="79"/>
  <c r="BM65" i="79"/>
  <c r="BM80" i="79"/>
  <c r="BM53" i="79"/>
  <c r="BM87" i="79"/>
  <c r="BM91" i="79"/>
  <c r="BM90" i="79" s="1"/>
  <c r="BN49" i="79"/>
  <c r="BN98" i="79" s="1"/>
  <c r="BN55" i="79"/>
  <c r="BN60" i="79"/>
  <c r="BN65" i="79"/>
  <c r="BN80" i="79"/>
  <c r="BN53" i="79"/>
  <c r="BN87" i="79"/>
  <c r="BN91" i="79"/>
  <c r="BN90" i="79"/>
  <c r="BO49" i="79"/>
  <c r="BO55" i="79"/>
  <c r="BO53" i="79" s="1"/>
  <c r="BO98" i="79" s="1"/>
  <c r="BO60" i="79"/>
  <c r="BO65" i="79"/>
  <c r="BO80" i="79"/>
  <c r="BO87" i="79"/>
  <c r="BO91" i="79"/>
  <c r="BO90" i="79"/>
  <c r="BP49" i="79"/>
  <c r="BP55" i="79"/>
  <c r="BP53" i="79" s="1"/>
  <c r="BP98" i="79" s="1"/>
  <c r="BP60" i="79"/>
  <c r="BP65" i="79"/>
  <c r="BP80" i="79"/>
  <c r="BP87" i="79"/>
  <c r="BP91" i="79"/>
  <c r="BP90" i="79"/>
  <c r="BQ49" i="79"/>
  <c r="BQ98" i="79" s="1"/>
  <c r="BQ55" i="79"/>
  <c r="BQ60" i="79"/>
  <c r="BQ65" i="79"/>
  <c r="BQ80" i="79"/>
  <c r="BQ53" i="79"/>
  <c r="BQ87" i="79"/>
  <c r="BQ91" i="79"/>
  <c r="BQ90" i="79" s="1"/>
  <c r="BR49" i="79"/>
  <c r="BR98" i="79" s="1"/>
  <c r="BR55" i="79"/>
  <c r="BR60" i="79"/>
  <c r="BR65" i="79"/>
  <c r="BR80" i="79"/>
  <c r="BR53" i="79"/>
  <c r="BR87" i="79"/>
  <c r="BR91" i="79"/>
  <c r="BR90" i="79"/>
  <c r="BS49" i="79"/>
  <c r="BS55" i="79"/>
  <c r="BS53" i="79" s="1"/>
  <c r="BS98" i="79" s="1"/>
  <c r="BS60" i="79"/>
  <c r="BS65" i="79"/>
  <c r="BS80" i="79"/>
  <c r="BS87" i="79"/>
  <c r="BS91" i="79"/>
  <c r="BS90" i="79"/>
  <c r="BT49" i="79"/>
  <c r="BT55" i="79"/>
  <c r="BT53" i="79" s="1"/>
  <c r="BT98" i="79" s="1"/>
  <c r="BT60" i="79"/>
  <c r="BT65" i="79"/>
  <c r="BT80" i="79"/>
  <c r="BT87" i="79"/>
  <c r="BT91" i="79"/>
  <c r="BT90" i="79"/>
  <c r="BU49" i="79"/>
  <c r="BU55" i="79"/>
  <c r="BU60" i="79"/>
  <c r="BU65" i="79"/>
  <c r="BU80" i="79"/>
  <c r="BU53" i="79"/>
  <c r="BU87" i="79"/>
  <c r="BU91" i="79"/>
  <c r="BU90" i="79" s="1"/>
  <c r="BV49" i="79"/>
  <c r="BV98" i="79" s="1"/>
  <c r="BV55" i="79"/>
  <c r="BV60" i="79"/>
  <c r="BV65" i="79"/>
  <c r="BV80" i="79"/>
  <c r="BV53" i="79"/>
  <c r="BV87" i="79"/>
  <c r="BV91" i="79"/>
  <c r="BV90" i="79"/>
  <c r="BW49" i="79"/>
  <c r="BW55" i="79"/>
  <c r="BW53" i="79" s="1"/>
  <c r="BW98" i="79" s="1"/>
  <c r="BW60" i="79"/>
  <c r="BW65" i="79"/>
  <c r="BW80" i="79"/>
  <c r="BW87" i="79"/>
  <c r="BW91" i="79"/>
  <c r="BW90" i="79"/>
  <c r="BX49" i="79"/>
  <c r="BX55" i="79"/>
  <c r="BX53" i="79" s="1"/>
  <c r="BX98" i="79" s="1"/>
  <c r="BX60" i="79"/>
  <c r="BX65" i="79"/>
  <c r="BX80" i="79"/>
  <c r="BX87" i="79"/>
  <c r="BX91" i="79"/>
  <c r="BX90" i="79"/>
  <c r="BY49" i="79"/>
  <c r="BY55" i="79"/>
  <c r="BY60" i="79"/>
  <c r="BY65" i="79"/>
  <c r="BY80" i="79"/>
  <c r="BY53" i="79"/>
  <c r="BY87" i="79"/>
  <c r="BY91" i="79"/>
  <c r="BY90" i="79" s="1"/>
  <c r="BZ49" i="79"/>
  <c r="BZ98" i="79" s="1"/>
  <c r="BZ55" i="79"/>
  <c r="BZ60" i="79"/>
  <c r="BZ65" i="79"/>
  <c r="BZ80" i="79"/>
  <c r="BZ53" i="79"/>
  <c r="BZ87" i="79"/>
  <c r="BZ91" i="79"/>
  <c r="BZ90" i="79"/>
  <c r="CA49" i="79"/>
  <c r="CA55" i="79"/>
  <c r="CA53" i="79" s="1"/>
  <c r="CA98" i="79" s="1"/>
  <c r="CA60" i="79"/>
  <c r="CA65" i="79"/>
  <c r="CA80" i="79"/>
  <c r="CA87" i="79"/>
  <c r="CA91" i="79"/>
  <c r="CA90" i="79"/>
  <c r="CB49" i="79"/>
  <c r="CB55" i="79"/>
  <c r="CB53" i="79" s="1"/>
  <c r="CB98" i="79" s="1"/>
  <c r="CB60" i="79"/>
  <c r="CB65" i="79"/>
  <c r="CB80" i="79"/>
  <c r="CB87" i="79"/>
  <c r="CB91" i="79"/>
  <c r="CB90" i="79"/>
  <c r="CC49" i="79"/>
  <c r="CC55" i="79"/>
  <c r="CC60" i="79"/>
  <c r="CC65" i="79"/>
  <c r="CC80" i="79"/>
  <c r="CC53" i="79"/>
  <c r="CC98" i="79" s="1"/>
  <c r="CC87" i="79"/>
  <c r="CC91" i="79"/>
  <c r="CC90" i="79" s="1"/>
  <c r="CD49" i="79"/>
  <c r="CD98" i="79" s="1"/>
  <c r="CD55" i="79"/>
  <c r="CD60" i="79"/>
  <c r="CD65" i="79"/>
  <c r="CD80" i="79"/>
  <c r="CD53" i="79"/>
  <c r="CD87" i="79"/>
  <c r="CD91" i="79"/>
  <c r="CD90" i="79"/>
  <c r="CE49" i="79"/>
  <c r="CE55" i="79"/>
  <c r="CE53" i="79" s="1"/>
  <c r="CE98" i="79" s="1"/>
  <c r="CE60" i="79"/>
  <c r="CE65" i="79"/>
  <c r="CE80" i="79"/>
  <c r="CE87" i="79"/>
  <c r="CE91" i="79"/>
  <c r="CE90" i="79"/>
  <c r="CF49" i="79"/>
  <c r="CF55" i="79"/>
  <c r="CF53" i="79" s="1"/>
  <c r="CF98" i="79" s="1"/>
  <c r="CF60" i="79"/>
  <c r="CF65" i="79"/>
  <c r="CF80" i="79"/>
  <c r="CF87" i="79"/>
  <c r="CF91" i="79"/>
  <c r="CF90" i="79"/>
  <c r="CG49" i="79"/>
  <c r="CG55" i="79"/>
  <c r="CG60" i="79"/>
  <c r="CG65" i="79"/>
  <c r="CG80" i="79"/>
  <c r="CG53" i="79"/>
  <c r="CG98" i="79" s="1"/>
  <c r="CG87" i="79"/>
  <c r="CG91" i="79"/>
  <c r="CG90" i="79" s="1"/>
  <c r="CK16" i="79"/>
  <c r="C12" i="82" s="1"/>
  <c r="I12" i="82" s="1"/>
  <c r="G20" i="79"/>
  <c r="P20" i="79"/>
  <c r="BA20" i="79"/>
  <c r="BB20" i="79" s="1"/>
  <c r="AV20" i="79"/>
  <c r="AQ20" i="79"/>
  <c r="AC20" i="79"/>
  <c r="W20" i="79"/>
  <c r="CH20" i="79"/>
  <c r="CI53" i="79"/>
  <c r="CN124" i="79" s="1"/>
  <c r="CI91" i="79"/>
  <c r="CI90" i="79" s="1"/>
  <c r="P101" i="79"/>
  <c r="I12" i="79"/>
  <c r="I15" i="79"/>
  <c r="I14" i="79"/>
  <c r="I47" i="79" s="1"/>
  <c r="I19" i="79"/>
  <c r="I27" i="79"/>
  <c r="I35" i="79"/>
  <c r="I37" i="79"/>
  <c r="I40" i="79"/>
  <c r="I43" i="79"/>
  <c r="I49" i="79"/>
  <c r="I55" i="79"/>
  <c r="I60" i="79"/>
  <c r="I65" i="79"/>
  <c r="I53" i="79" s="1"/>
  <c r="I80" i="79"/>
  <c r="I87" i="79"/>
  <c r="I91" i="79"/>
  <c r="I90" i="79" s="1"/>
  <c r="J12" i="79"/>
  <c r="J15" i="79"/>
  <c r="J14" i="79"/>
  <c r="J19" i="79"/>
  <c r="J27" i="79"/>
  <c r="J35" i="79"/>
  <c r="J37" i="79"/>
  <c r="J40" i="79"/>
  <c r="J43" i="79"/>
  <c r="J49" i="79"/>
  <c r="J55" i="79"/>
  <c r="J60" i="79"/>
  <c r="J65" i="79"/>
  <c r="J80" i="79"/>
  <c r="J87" i="79"/>
  <c r="J91" i="79"/>
  <c r="J90" i="79"/>
  <c r="K12" i="79"/>
  <c r="K15" i="79"/>
  <c r="K14" i="79"/>
  <c r="K19" i="79"/>
  <c r="K27" i="79"/>
  <c r="K35" i="79"/>
  <c r="K37" i="79"/>
  <c r="K40" i="79"/>
  <c r="K43" i="79"/>
  <c r="K49" i="79"/>
  <c r="K55" i="79"/>
  <c r="K53" i="79" s="1"/>
  <c r="K98" i="79" s="1"/>
  <c r="K60" i="79"/>
  <c r="K65" i="79"/>
  <c r="K80" i="79"/>
  <c r="K87" i="79"/>
  <c r="K91" i="79"/>
  <c r="K90" i="79"/>
  <c r="L12" i="79"/>
  <c r="L47" i="79" s="1"/>
  <c r="L15" i="79"/>
  <c r="L14" i="79"/>
  <c r="L19" i="79"/>
  <c r="L27" i="79"/>
  <c r="L35" i="79"/>
  <c r="L37" i="79"/>
  <c r="L40" i="79"/>
  <c r="L43" i="79"/>
  <c r="L49" i="79"/>
  <c r="L55" i="79"/>
  <c r="L60" i="79"/>
  <c r="L65" i="79"/>
  <c r="L80" i="79"/>
  <c r="L87" i="79"/>
  <c r="L91" i="79"/>
  <c r="L90" i="79"/>
  <c r="M12" i="79"/>
  <c r="M15" i="79"/>
  <c r="M14" i="79" s="1"/>
  <c r="M47" i="79" s="1"/>
  <c r="M19" i="79"/>
  <c r="M27" i="79"/>
  <c r="M35" i="79"/>
  <c r="M37" i="79"/>
  <c r="M40" i="79"/>
  <c r="M43" i="79"/>
  <c r="M49" i="79"/>
  <c r="M55" i="79"/>
  <c r="M60" i="79"/>
  <c r="M65" i="79"/>
  <c r="M80" i="79"/>
  <c r="M87" i="79"/>
  <c r="M91" i="79"/>
  <c r="M90" i="79" s="1"/>
  <c r="N91" i="79"/>
  <c r="N90" i="79"/>
  <c r="N87" i="79"/>
  <c r="N80" i="79"/>
  <c r="N53" i="79" s="1"/>
  <c r="N98" i="79" s="1"/>
  <c r="N65" i="79"/>
  <c r="N60" i="79"/>
  <c r="N55" i="79"/>
  <c r="N49" i="79"/>
  <c r="H49" i="79"/>
  <c r="H55" i="79"/>
  <c r="H53" i="79" s="1"/>
  <c r="H98" i="79" s="1"/>
  <c r="H60" i="79"/>
  <c r="H65" i="79"/>
  <c r="H80" i="79"/>
  <c r="H87" i="79"/>
  <c r="H91" i="79"/>
  <c r="H90" i="79" s="1"/>
  <c r="B49" i="79"/>
  <c r="B55" i="79"/>
  <c r="B60" i="79"/>
  <c r="B65" i="79"/>
  <c r="B53" i="79" s="1"/>
  <c r="B80" i="79"/>
  <c r="B87" i="79"/>
  <c r="B91" i="79"/>
  <c r="B90" i="79"/>
  <c r="C49" i="79"/>
  <c r="C55" i="79"/>
  <c r="C53" i="79" s="1"/>
  <c r="C98" i="79" s="1"/>
  <c r="C60" i="79"/>
  <c r="C65" i="79"/>
  <c r="C80" i="79"/>
  <c r="C87" i="79"/>
  <c r="G87" i="79" s="1"/>
  <c r="C91" i="79"/>
  <c r="C90" i="79"/>
  <c r="D49" i="79"/>
  <c r="D55" i="79"/>
  <c r="D60" i="79"/>
  <c r="D65" i="79"/>
  <c r="D80" i="79"/>
  <c r="D87" i="79"/>
  <c r="D91" i="79"/>
  <c r="D90" i="79" s="1"/>
  <c r="E49" i="79"/>
  <c r="E55" i="79"/>
  <c r="E53" i="79" s="1"/>
  <c r="E98" i="79" s="1"/>
  <c r="E60" i="79"/>
  <c r="E65" i="79"/>
  <c r="E80" i="79"/>
  <c r="E87" i="79"/>
  <c r="E91" i="79"/>
  <c r="E90" i="79" s="1"/>
  <c r="F49" i="79"/>
  <c r="F55" i="79"/>
  <c r="F60" i="79"/>
  <c r="F65" i="79"/>
  <c r="F53" i="79" s="1"/>
  <c r="F80" i="79"/>
  <c r="F87" i="79"/>
  <c r="F91" i="79"/>
  <c r="F90" i="79" s="1"/>
  <c r="CI65" i="79"/>
  <c r="BA66" i="79"/>
  <c r="AV66" i="79"/>
  <c r="AQ66" i="79"/>
  <c r="AC66" i="79"/>
  <c r="W66" i="79"/>
  <c r="P66" i="79"/>
  <c r="G66" i="79"/>
  <c r="BB66" i="79"/>
  <c r="CK66" i="79" s="1"/>
  <c r="CH66" i="79"/>
  <c r="BA67" i="79"/>
  <c r="AV67" i="79"/>
  <c r="AQ67" i="79"/>
  <c r="AC67" i="79"/>
  <c r="W67" i="79"/>
  <c r="P67" i="79"/>
  <c r="G67" i="79"/>
  <c r="CH67" i="79"/>
  <c r="BA68" i="79"/>
  <c r="BB68" i="79" s="1"/>
  <c r="CK68" i="79" s="1"/>
  <c r="AV68" i="79"/>
  <c r="AQ68" i="79"/>
  <c r="AC68" i="79"/>
  <c r="W68" i="79"/>
  <c r="P68" i="79"/>
  <c r="G68" i="79"/>
  <c r="CH68" i="79"/>
  <c r="CI60" i="79"/>
  <c r="BA61" i="79"/>
  <c r="AV61" i="79"/>
  <c r="AQ61" i="79"/>
  <c r="AC61" i="79"/>
  <c r="BB61" i="79" s="1"/>
  <c r="CK61" i="79" s="1"/>
  <c r="C57" i="82" s="1"/>
  <c r="I57" i="82" s="1"/>
  <c r="W61" i="79"/>
  <c r="P61" i="79"/>
  <c r="G61" i="79"/>
  <c r="CH61" i="79"/>
  <c r="BA56" i="79"/>
  <c r="AV56" i="79"/>
  <c r="BB56" i="79" s="1"/>
  <c r="CK56" i="79" s="1"/>
  <c r="AQ56" i="79"/>
  <c r="AC56" i="79"/>
  <c r="W56" i="79"/>
  <c r="P56" i="79"/>
  <c r="G56" i="79"/>
  <c r="CH56" i="79"/>
  <c r="BA69" i="79"/>
  <c r="BB69" i="79" s="1"/>
  <c r="CK69" i="79" s="1"/>
  <c r="C64" i="82" s="1"/>
  <c r="I64" i="82" s="1"/>
  <c r="AV69" i="79"/>
  <c r="AQ69" i="79"/>
  <c r="AC69" i="79"/>
  <c r="W69" i="79"/>
  <c r="P69" i="79"/>
  <c r="G69" i="79"/>
  <c r="CH69" i="79"/>
  <c r="BA71" i="79"/>
  <c r="AV71" i="79"/>
  <c r="AQ71" i="79"/>
  <c r="AC71" i="79"/>
  <c r="W71" i="79"/>
  <c r="P71" i="79"/>
  <c r="G71" i="79"/>
  <c r="CH71" i="79"/>
  <c r="BA72" i="79"/>
  <c r="AV72" i="79"/>
  <c r="AQ72" i="79"/>
  <c r="AC72" i="79"/>
  <c r="W72" i="79"/>
  <c r="P72" i="79"/>
  <c r="G72" i="79"/>
  <c r="BB72" i="79"/>
  <c r="CK72" i="79" s="1"/>
  <c r="CH72" i="79"/>
  <c r="BA75" i="79"/>
  <c r="AV75" i="79"/>
  <c r="AQ75" i="79"/>
  <c r="AC75" i="79"/>
  <c r="W75" i="79"/>
  <c r="P75" i="79"/>
  <c r="G75" i="79"/>
  <c r="CH75" i="79"/>
  <c r="BA76" i="79"/>
  <c r="BB76" i="79" s="1"/>
  <c r="CK76" i="79" s="1"/>
  <c r="C71" i="82" s="1"/>
  <c r="AV76" i="79"/>
  <c r="AQ76" i="79"/>
  <c r="AC76" i="79"/>
  <c r="W76" i="79"/>
  <c r="P76" i="79"/>
  <c r="G76" i="79"/>
  <c r="CH76" i="79"/>
  <c r="BA77" i="79"/>
  <c r="AV77" i="79"/>
  <c r="BB77" i="79" s="1"/>
  <c r="AQ77" i="79"/>
  <c r="AC77" i="79"/>
  <c r="W77" i="79"/>
  <c r="P77" i="79"/>
  <c r="G77" i="79"/>
  <c r="CH77" i="79"/>
  <c r="CK77" i="79"/>
  <c r="BA78" i="79"/>
  <c r="AV78" i="79"/>
  <c r="AQ78" i="79"/>
  <c r="AC78" i="79"/>
  <c r="BB78" i="79" s="1"/>
  <c r="CK78" i="79" s="1"/>
  <c r="C73" i="82" s="1"/>
  <c r="I73" i="82" s="1"/>
  <c r="W78" i="79"/>
  <c r="P78" i="79"/>
  <c r="G78" i="79"/>
  <c r="CH78" i="79"/>
  <c r="BA83" i="79"/>
  <c r="AV83" i="79"/>
  <c r="BB83" i="79" s="1"/>
  <c r="CK83" i="79" s="1"/>
  <c r="C79" i="82" s="1"/>
  <c r="AQ83" i="79"/>
  <c r="AC83" i="79"/>
  <c r="W83" i="79"/>
  <c r="P83" i="79"/>
  <c r="G83" i="79"/>
  <c r="CH83" i="79"/>
  <c r="BA84" i="79"/>
  <c r="BB84" i="79" s="1"/>
  <c r="CK84" i="79" s="1"/>
  <c r="C80" i="82" s="1"/>
  <c r="AV84" i="79"/>
  <c r="AQ84" i="79"/>
  <c r="AC84" i="79"/>
  <c r="W84" i="79"/>
  <c r="P84" i="79"/>
  <c r="G84" i="79"/>
  <c r="CH84" i="79"/>
  <c r="BA85" i="79"/>
  <c r="AV85" i="79"/>
  <c r="AQ85" i="79"/>
  <c r="AC85" i="79"/>
  <c r="W85" i="79"/>
  <c r="P85" i="79"/>
  <c r="G85" i="79"/>
  <c r="CH85" i="79"/>
  <c r="BA86" i="79"/>
  <c r="AV86" i="79"/>
  <c r="AQ86" i="79"/>
  <c r="AC86" i="79"/>
  <c r="W86" i="79"/>
  <c r="P86" i="79"/>
  <c r="G86" i="79"/>
  <c r="BB86" i="79"/>
  <c r="CK86" i="79" s="1"/>
  <c r="CH86" i="79"/>
  <c r="G50" i="79"/>
  <c r="P50" i="79"/>
  <c r="BA50" i="79"/>
  <c r="AV50" i="79"/>
  <c r="AQ50" i="79"/>
  <c r="AC50" i="79"/>
  <c r="Q50" i="79"/>
  <c r="W50" i="79"/>
  <c r="N19" i="79"/>
  <c r="N47" i="79"/>
  <c r="H12" i="79"/>
  <c r="H15" i="79"/>
  <c r="H14" i="79"/>
  <c r="H19" i="79"/>
  <c r="H27" i="79"/>
  <c r="H35" i="79"/>
  <c r="H37" i="79"/>
  <c r="H40" i="79"/>
  <c r="P40" i="79" s="1"/>
  <c r="H43" i="79"/>
  <c r="O12" i="79"/>
  <c r="O15" i="79"/>
  <c r="O14" i="79"/>
  <c r="O19" i="79"/>
  <c r="O27" i="79"/>
  <c r="O35" i="79"/>
  <c r="O37" i="79"/>
  <c r="O40" i="79"/>
  <c r="O43" i="79"/>
  <c r="AW12" i="79"/>
  <c r="AW15" i="79"/>
  <c r="AW14" i="79" s="1"/>
  <c r="AW19" i="79"/>
  <c r="AW27" i="79"/>
  <c r="AW35" i="79"/>
  <c r="BA35" i="79" s="1"/>
  <c r="AW37" i="79"/>
  <c r="AW40" i="79"/>
  <c r="AW43" i="79"/>
  <c r="AX12" i="79"/>
  <c r="AX15" i="79"/>
  <c r="AX14" i="79" s="1"/>
  <c r="AX19" i="79"/>
  <c r="AX27" i="79"/>
  <c r="AX35" i="79"/>
  <c r="AX37" i="79"/>
  <c r="AX40" i="79"/>
  <c r="AX43" i="79"/>
  <c r="AY12" i="79"/>
  <c r="AY15" i="79"/>
  <c r="AY14" i="79" s="1"/>
  <c r="AY19" i="79"/>
  <c r="AY27" i="79"/>
  <c r="AY35" i="79"/>
  <c r="AY37" i="79"/>
  <c r="AY40" i="79"/>
  <c r="AY43" i="79"/>
  <c r="AY47" i="79"/>
  <c r="AZ12" i="79"/>
  <c r="AZ15" i="79"/>
  <c r="AZ14" i="79" s="1"/>
  <c r="AZ19" i="79"/>
  <c r="AZ27" i="79"/>
  <c r="AZ35" i="79"/>
  <c r="AZ37" i="79"/>
  <c r="AZ40" i="79"/>
  <c r="AZ43" i="79"/>
  <c r="AR12" i="79"/>
  <c r="AR15" i="79"/>
  <c r="AR14" i="79" s="1"/>
  <c r="AR19" i="79"/>
  <c r="AR27" i="79"/>
  <c r="AR47" i="79" s="1"/>
  <c r="AR35" i="79"/>
  <c r="AR37" i="79"/>
  <c r="AR40" i="79"/>
  <c r="AR43" i="79"/>
  <c r="AS12" i="79"/>
  <c r="AS15" i="79"/>
  <c r="AS14" i="79"/>
  <c r="AS19" i="79"/>
  <c r="AS27" i="79"/>
  <c r="AS35" i="79"/>
  <c r="AS37" i="79"/>
  <c r="AS40" i="79"/>
  <c r="AS43" i="79"/>
  <c r="AT12" i="79"/>
  <c r="AT15" i="79"/>
  <c r="AT14" i="79"/>
  <c r="AT19" i="79"/>
  <c r="AT27" i="79"/>
  <c r="AT35" i="79"/>
  <c r="AT37" i="79"/>
  <c r="AT40" i="79"/>
  <c r="AT43" i="79"/>
  <c r="AU12" i="79"/>
  <c r="AU15" i="79"/>
  <c r="AU14" i="79"/>
  <c r="AU19" i="79"/>
  <c r="AU27" i="79"/>
  <c r="AU35" i="79"/>
  <c r="AU37" i="79"/>
  <c r="AU40" i="79"/>
  <c r="AU43" i="79"/>
  <c r="AD12" i="79"/>
  <c r="AD15" i="79"/>
  <c r="AD14" i="79" s="1"/>
  <c r="AD19" i="79"/>
  <c r="AD27" i="79"/>
  <c r="AD35" i="79"/>
  <c r="AD37" i="79"/>
  <c r="AD40" i="79"/>
  <c r="AD43" i="79"/>
  <c r="AE12" i="79"/>
  <c r="AE15" i="79"/>
  <c r="AE14" i="79" s="1"/>
  <c r="AE47" i="79" s="1"/>
  <c r="AE19" i="79"/>
  <c r="AE27" i="79"/>
  <c r="AE35" i="79"/>
  <c r="AE37" i="79"/>
  <c r="AE40" i="79"/>
  <c r="AE43" i="79"/>
  <c r="AF12" i="79"/>
  <c r="AF15" i="79"/>
  <c r="AF14" i="79" s="1"/>
  <c r="AF47" i="79" s="1"/>
  <c r="AF19" i="79"/>
  <c r="AF27" i="79"/>
  <c r="AF35" i="79"/>
  <c r="AF37" i="79"/>
  <c r="AF40" i="79"/>
  <c r="AF43" i="79"/>
  <c r="AG12" i="79"/>
  <c r="AG15" i="79"/>
  <c r="AG14" i="79" s="1"/>
  <c r="AG47" i="79" s="1"/>
  <c r="AG19" i="79"/>
  <c r="AG27" i="79"/>
  <c r="AG35" i="79"/>
  <c r="AG37" i="79"/>
  <c r="AG40" i="79"/>
  <c r="AG43" i="79"/>
  <c r="AH12" i="79"/>
  <c r="AH15" i="79"/>
  <c r="AH14" i="79" s="1"/>
  <c r="AH19" i="79"/>
  <c r="AH27" i="79"/>
  <c r="AH35" i="79"/>
  <c r="AH37" i="79"/>
  <c r="AH40" i="79"/>
  <c r="AH43" i="79"/>
  <c r="AI12" i="79"/>
  <c r="AI15" i="79"/>
  <c r="AI14" i="79" s="1"/>
  <c r="AI19" i="79"/>
  <c r="AI27" i="79"/>
  <c r="AI35" i="79"/>
  <c r="AI37" i="79"/>
  <c r="AI47" i="79" s="1"/>
  <c r="AI40" i="79"/>
  <c r="AI43" i="79"/>
  <c r="AJ12" i="79"/>
  <c r="AJ15" i="79"/>
  <c r="AJ14" i="79" s="1"/>
  <c r="AJ19" i="79"/>
  <c r="AJ27" i="79"/>
  <c r="AJ35" i="79"/>
  <c r="AJ37" i="79"/>
  <c r="AJ40" i="79"/>
  <c r="AJ43" i="79"/>
  <c r="AK12" i="79"/>
  <c r="AK15" i="79"/>
  <c r="AK14" i="79" s="1"/>
  <c r="AK47" i="79" s="1"/>
  <c r="AK19" i="79"/>
  <c r="AK27" i="79"/>
  <c r="AK35" i="79"/>
  <c r="AK37" i="79"/>
  <c r="AK40" i="79"/>
  <c r="AK43" i="79"/>
  <c r="AL12" i="79"/>
  <c r="AL15" i="79"/>
  <c r="AL14" i="79" s="1"/>
  <c r="AL19" i="79"/>
  <c r="AL27" i="79"/>
  <c r="AL35" i="79"/>
  <c r="AL37" i="79"/>
  <c r="AL40" i="79"/>
  <c r="AL43" i="79"/>
  <c r="AM12" i="79"/>
  <c r="AM15" i="79"/>
  <c r="AM14" i="79" s="1"/>
  <c r="AM19" i="79"/>
  <c r="AM27" i="79"/>
  <c r="AM35" i="79"/>
  <c r="AM47" i="79" s="1"/>
  <c r="AM37" i="79"/>
  <c r="AM40" i="79"/>
  <c r="AM43" i="79"/>
  <c r="AN12" i="79"/>
  <c r="AN15" i="79"/>
  <c r="AN14" i="79" s="1"/>
  <c r="AN19" i="79"/>
  <c r="AN27" i="79"/>
  <c r="AN35" i="79"/>
  <c r="AN37" i="79"/>
  <c r="AN40" i="79"/>
  <c r="AN43" i="79"/>
  <c r="AO12" i="79"/>
  <c r="AO15" i="79"/>
  <c r="AO14" i="79" s="1"/>
  <c r="AO47" i="79" s="1"/>
  <c r="AO19" i="79"/>
  <c r="AO27" i="79"/>
  <c r="AO35" i="79"/>
  <c r="AO37" i="79"/>
  <c r="AO40" i="79"/>
  <c r="AO43" i="79"/>
  <c r="AP12" i="79"/>
  <c r="AP15" i="79"/>
  <c r="AP14" i="79" s="1"/>
  <c r="AP19" i="79"/>
  <c r="AP27" i="79"/>
  <c r="AP35" i="79"/>
  <c r="AP37" i="79"/>
  <c r="AP40" i="79"/>
  <c r="AP43" i="79"/>
  <c r="X12" i="79"/>
  <c r="X15" i="79"/>
  <c r="X14" i="79"/>
  <c r="X19" i="79"/>
  <c r="X27" i="79"/>
  <c r="X35" i="79"/>
  <c r="X37" i="79"/>
  <c r="X40" i="79"/>
  <c r="X43" i="79"/>
  <c r="Y12" i="79"/>
  <c r="Y15" i="79"/>
  <c r="Y14" i="79"/>
  <c r="Y19" i="79"/>
  <c r="AC19" i="79" s="1"/>
  <c r="Y27" i="79"/>
  <c r="Y35" i="79"/>
  <c r="Y37" i="79"/>
  <c r="Y40" i="79"/>
  <c r="Y43" i="79"/>
  <c r="Z12" i="79"/>
  <c r="Z15" i="79"/>
  <c r="Z14" i="79" s="1"/>
  <c r="Z19" i="79"/>
  <c r="Z27" i="79"/>
  <c r="Z35" i="79"/>
  <c r="Z37" i="79"/>
  <c r="Z40" i="79"/>
  <c r="Z43" i="79"/>
  <c r="Z47" i="79" s="1"/>
  <c r="AA12" i="79"/>
  <c r="AA15" i="79"/>
  <c r="AA14" i="79"/>
  <c r="AA19" i="79"/>
  <c r="AA27" i="79"/>
  <c r="AA35" i="79"/>
  <c r="AA37" i="79"/>
  <c r="AA40" i="79"/>
  <c r="AA43" i="79"/>
  <c r="AB12" i="79"/>
  <c r="AB15" i="79"/>
  <c r="AB14" i="79"/>
  <c r="AB19" i="79"/>
  <c r="AB27" i="79"/>
  <c r="AB35" i="79"/>
  <c r="AB37" i="79"/>
  <c r="AB40" i="79"/>
  <c r="AB43" i="79"/>
  <c r="Q12" i="79"/>
  <c r="Q15" i="79"/>
  <c r="Q14" i="79"/>
  <c r="Q19" i="79"/>
  <c r="Q29" i="79"/>
  <c r="Q27" i="79"/>
  <c r="Q35" i="79"/>
  <c r="Q37" i="79"/>
  <c r="Q40" i="79"/>
  <c r="Q43" i="79"/>
  <c r="Q47" i="79"/>
  <c r="R12" i="79"/>
  <c r="R15" i="79"/>
  <c r="R14" i="79"/>
  <c r="R19" i="79"/>
  <c r="R27" i="79"/>
  <c r="R35" i="79"/>
  <c r="R37" i="79"/>
  <c r="R40" i="79"/>
  <c r="W40" i="79" s="1"/>
  <c r="R43" i="79"/>
  <c r="S12" i="79"/>
  <c r="S15" i="79"/>
  <c r="S14" i="79"/>
  <c r="S19" i="79"/>
  <c r="S27" i="79"/>
  <c r="S35" i="79"/>
  <c r="S37" i="79"/>
  <c r="S40" i="79"/>
  <c r="S43" i="79"/>
  <c r="T12" i="79"/>
  <c r="T15" i="79"/>
  <c r="T14" i="79"/>
  <c r="T19" i="79"/>
  <c r="T27" i="79"/>
  <c r="T35" i="79"/>
  <c r="T37" i="79"/>
  <c r="T40" i="79"/>
  <c r="T43" i="79"/>
  <c r="U12" i="79"/>
  <c r="U15" i="79"/>
  <c r="U14" i="79" s="1"/>
  <c r="U47" i="79" s="1"/>
  <c r="U19" i="79"/>
  <c r="U27" i="79"/>
  <c r="U35" i="79"/>
  <c r="U37" i="79"/>
  <c r="U40" i="79"/>
  <c r="U43" i="79"/>
  <c r="V12" i="79"/>
  <c r="V47" i="79" s="1"/>
  <c r="V15" i="79"/>
  <c r="V14" i="79"/>
  <c r="V19" i="79"/>
  <c r="V27" i="79"/>
  <c r="V35" i="79"/>
  <c r="V37" i="79"/>
  <c r="V40" i="79"/>
  <c r="V43" i="79"/>
  <c r="B12" i="79"/>
  <c r="B15" i="79"/>
  <c r="B14" i="79" s="1"/>
  <c r="B47" i="79" s="1"/>
  <c r="B19" i="79"/>
  <c r="B27" i="79"/>
  <c r="B35" i="79"/>
  <c r="B37" i="79"/>
  <c r="B40" i="79"/>
  <c r="B43" i="79"/>
  <c r="C12" i="79"/>
  <c r="C15" i="79"/>
  <c r="C14" i="79" s="1"/>
  <c r="C19" i="79"/>
  <c r="C27" i="79"/>
  <c r="C35" i="79"/>
  <c r="C37" i="79"/>
  <c r="C40" i="79"/>
  <c r="C43" i="79"/>
  <c r="D12" i="79"/>
  <c r="D15" i="79"/>
  <c r="D14" i="79" s="1"/>
  <c r="D19" i="79"/>
  <c r="D27" i="79"/>
  <c r="D35" i="79"/>
  <c r="D37" i="79"/>
  <c r="D40" i="79"/>
  <c r="D43" i="79"/>
  <c r="E12" i="79"/>
  <c r="E15" i="79"/>
  <c r="E14" i="79" s="1"/>
  <c r="E19" i="79"/>
  <c r="E27" i="79"/>
  <c r="E35" i="79"/>
  <c r="E37" i="79"/>
  <c r="E40" i="79"/>
  <c r="E43" i="79"/>
  <c r="E47" i="79"/>
  <c r="F12" i="79"/>
  <c r="F15" i="79"/>
  <c r="F14" i="79" s="1"/>
  <c r="F19" i="79"/>
  <c r="F27" i="79"/>
  <c r="F35" i="79"/>
  <c r="F37" i="79"/>
  <c r="F40" i="79"/>
  <c r="F43" i="79"/>
  <c r="CJ20" i="79"/>
  <c r="CJ19" i="79" s="1"/>
  <c r="CJ12" i="79"/>
  <c r="CJ15" i="79"/>
  <c r="CJ14" i="79" s="1"/>
  <c r="CJ27" i="79"/>
  <c r="CJ35" i="79"/>
  <c r="CJ37" i="79"/>
  <c r="CJ40" i="79"/>
  <c r="CJ43" i="79"/>
  <c r="F10" i="82"/>
  <c r="BA21" i="79"/>
  <c r="AV21" i="79"/>
  <c r="AQ21" i="79"/>
  <c r="AC21" i="79"/>
  <c r="W21" i="79"/>
  <c r="P21" i="79"/>
  <c r="G21" i="79"/>
  <c r="CH21" i="79"/>
  <c r="BA22" i="79"/>
  <c r="AV22" i="79"/>
  <c r="AQ22" i="79"/>
  <c r="BB22" i="79" s="1"/>
  <c r="CK22" i="79" s="1"/>
  <c r="C18" i="82" s="1"/>
  <c r="I18" i="82" s="1"/>
  <c r="AC22" i="79"/>
  <c r="W22" i="79"/>
  <c r="P22" i="79"/>
  <c r="G22" i="79"/>
  <c r="CH22" i="79"/>
  <c r="BA23" i="79"/>
  <c r="BB23" i="79" s="1"/>
  <c r="CK23" i="79" s="1"/>
  <c r="AV23" i="79"/>
  <c r="AQ23" i="79"/>
  <c r="AC23" i="79"/>
  <c r="W23" i="79"/>
  <c r="P23" i="79"/>
  <c r="G23" i="79"/>
  <c r="CH23" i="79"/>
  <c r="BA24" i="79"/>
  <c r="BB24" i="79" s="1"/>
  <c r="CK24" i="79" s="1"/>
  <c r="AV24" i="79"/>
  <c r="AQ24" i="79"/>
  <c r="AC24" i="79"/>
  <c r="W24" i="79"/>
  <c r="P24" i="79"/>
  <c r="G24" i="79"/>
  <c r="CH24" i="79"/>
  <c r="BA25" i="79"/>
  <c r="BB25" i="79" s="1"/>
  <c r="AV25" i="79"/>
  <c r="AQ25" i="79"/>
  <c r="AC25" i="79"/>
  <c r="W25" i="79"/>
  <c r="P25" i="79"/>
  <c r="G25" i="79"/>
  <c r="CH25" i="79"/>
  <c r="CK25" i="79"/>
  <c r="BA26" i="79"/>
  <c r="AV26" i="79"/>
  <c r="AQ26" i="79"/>
  <c r="AC26" i="79"/>
  <c r="W26" i="79"/>
  <c r="P26" i="79"/>
  <c r="G26" i="79"/>
  <c r="BB26" i="79"/>
  <c r="CK26" i="79" s="1"/>
  <c r="CH26" i="79"/>
  <c r="F8" i="82"/>
  <c r="F23" i="82"/>
  <c r="F31" i="82"/>
  <c r="F33" i="82"/>
  <c r="F36" i="82"/>
  <c r="F39" i="82"/>
  <c r="F45" i="82"/>
  <c r="F56" i="82"/>
  <c r="F76" i="82"/>
  <c r="F83" i="82"/>
  <c r="F87" i="82"/>
  <c r="F86" i="82" s="1"/>
  <c r="F97" i="82"/>
  <c r="F101" i="82"/>
  <c r="F106" i="82" s="1"/>
  <c r="F109" i="82"/>
  <c r="F111" i="82"/>
  <c r="BA16" i="79"/>
  <c r="BB16" i="79" s="1"/>
  <c r="AV16" i="79"/>
  <c r="AQ16" i="79"/>
  <c r="AC16" i="79"/>
  <c r="W16" i="79"/>
  <c r="P16" i="79"/>
  <c r="G16" i="79"/>
  <c r="CH16" i="79"/>
  <c r="CI18" i="79"/>
  <c r="CI15" i="79"/>
  <c r="CI14" i="79" s="1"/>
  <c r="CI12" i="79"/>
  <c r="CI19" i="79"/>
  <c r="CI27" i="79"/>
  <c r="CI35" i="79"/>
  <c r="CI37" i="79"/>
  <c r="CI40" i="79"/>
  <c r="CI43" i="79"/>
  <c r="BA17" i="79"/>
  <c r="AV17" i="79"/>
  <c r="AQ17" i="79"/>
  <c r="AC17" i="79"/>
  <c r="W17" i="79"/>
  <c r="P17" i="79"/>
  <c r="G17" i="79"/>
  <c r="CH17" i="79"/>
  <c r="BC12" i="79"/>
  <c r="BC15" i="79"/>
  <c r="BC14" i="79" s="1"/>
  <c r="BC19" i="79"/>
  <c r="BC27" i="79"/>
  <c r="BC35" i="79"/>
  <c r="BC37" i="79"/>
  <c r="BC40" i="79"/>
  <c r="BC43" i="79"/>
  <c r="BD12" i="79"/>
  <c r="BD15" i="79"/>
  <c r="BD14" i="79" s="1"/>
  <c r="BD47" i="79" s="1"/>
  <c r="BD19" i="79"/>
  <c r="BD27" i="79"/>
  <c r="BD35" i="79"/>
  <c r="BD37" i="79"/>
  <c r="BD40" i="79"/>
  <c r="BD43" i="79"/>
  <c r="BE12" i="79"/>
  <c r="BE15" i="79"/>
  <c r="BE14" i="79"/>
  <c r="BE19" i="79"/>
  <c r="BE27" i="79"/>
  <c r="BE35" i="79"/>
  <c r="BE37" i="79"/>
  <c r="BE40" i="79"/>
  <c r="BE43" i="79"/>
  <c r="BF12" i="79"/>
  <c r="BF15" i="79"/>
  <c r="BF14" i="79" s="1"/>
  <c r="BF47" i="79" s="1"/>
  <c r="BF99" i="79" s="1"/>
  <c r="BF19" i="79"/>
  <c r="BF27" i="79"/>
  <c r="BF35" i="79"/>
  <c r="BF37" i="79"/>
  <c r="BF40" i="79"/>
  <c r="BF43" i="79"/>
  <c r="BG12" i="79"/>
  <c r="BG15" i="79"/>
  <c r="BG14" i="79" s="1"/>
  <c r="BG19" i="79"/>
  <c r="BG27" i="79"/>
  <c r="BG35" i="79"/>
  <c r="BG37" i="79"/>
  <c r="BG40" i="79"/>
  <c r="BG43" i="79"/>
  <c r="BH12" i="79"/>
  <c r="BH15" i="79"/>
  <c r="BH14" i="79"/>
  <c r="BH47" i="79" s="1"/>
  <c r="BH99" i="79" s="1"/>
  <c r="BH19" i="79"/>
  <c r="BH27" i="79"/>
  <c r="BH35" i="79"/>
  <c r="BH37" i="79"/>
  <c r="BH40" i="79"/>
  <c r="BH43" i="79"/>
  <c r="BI12" i="79"/>
  <c r="BI15" i="79"/>
  <c r="BI14" i="79"/>
  <c r="BI19" i="79"/>
  <c r="BI27" i="79"/>
  <c r="BI35" i="79"/>
  <c r="BI37" i="79"/>
  <c r="BI40" i="79"/>
  <c r="BI43" i="79"/>
  <c r="BJ12" i="79"/>
  <c r="BJ15" i="79"/>
  <c r="BJ14" i="79" s="1"/>
  <c r="BJ19" i="79"/>
  <c r="BJ27" i="79"/>
  <c r="BJ35" i="79"/>
  <c r="BJ37" i="79"/>
  <c r="BJ40" i="79"/>
  <c r="BJ43" i="79"/>
  <c r="BK12" i="79"/>
  <c r="BK15" i="79"/>
  <c r="BK14" i="79" s="1"/>
  <c r="BK19" i="79"/>
  <c r="BK27" i="79"/>
  <c r="BK35" i="79"/>
  <c r="BK37" i="79"/>
  <c r="BK40" i="79"/>
  <c r="BK43" i="79"/>
  <c r="BL12" i="79"/>
  <c r="BL15" i="79"/>
  <c r="BL14" i="79"/>
  <c r="BL47" i="79" s="1"/>
  <c r="BL19" i="79"/>
  <c r="BL27" i="79"/>
  <c r="BL35" i="79"/>
  <c r="BL37" i="79"/>
  <c r="BL40" i="79"/>
  <c r="BL43" i="79"/>
  <c r="BM12" i="79"/>
  <c r="BM15" i="79"/>
  <c r="BM14" i="79"/>
  <c r="BM19" i="79"/>
  <c r="BM27" i="79"/>
  <c r="BM35" i="79"/>
  <c r="BM37" i="79"/>
  <c r="BM40" i="79"/>
  <c r="BM43" i="79"/>
  <c r="BN12" i="79"/>
  <c r="BN47" i="79" s="1"/>
  <c r="BN15" i="79"/>
  <c r="BN14" i="79"/>
  <c r="BN19" i="79"/>
  <c r="BN27" i="79"/>
  <c r="BN35" i="79"/>
  <c r="BN37" i="79"/>
  <c r="BN40" i="79"/>
  <c r="BN43" i="79"/>
  <c r="BO12" i="79"/>
  <c r="BO47" i="79" s="1"/>
  <c r="BO15" i="79"/>
  <c r="BO14" i="79" s="1"/>
  <c r="BO19" i="79"/>
  <c r="BO27" i="79"/>
  <c r="BO35" i="79"/>
  <c r="BO37" i="79"/>
  <c r="BO40" i="79"/>
  <c r="BO43" i="79"/>
  <c r="BP12" i="79"/>
  <c r="BP15" i="79"/>
  <c r="BP14" i="79" s="1"/>
  <c r="BP47" i="79" s="1"/>
  <c r="BP19" i="79"/>
  <c r="BP27" i="79"/>
  <c r="BP35" i="79"/>
  <c r="BP37" i="79"/>
  <c r="BP40" i="79"/>
  <c r="BP43" i="79"/>
  <c r="BQ12" i="79"/>
  <c r="BQ15" i="79"/>
  <c r="BQ14" i="79"/>
  <c r="BQ19" i="79"/>
  <c r="BQ27" i="79"/>
  <c r="BQ35" i="79"/>
  <c r="BQ37" i="79"/>
  <c r="BQ40" i="79"/>
  <c r="BQ43" i="79"/>
  <c r="BR12" i="79"/>
  <c r="BR47" i="79" s="1"/>
  <c r="BR15" i="79"/>
  <c r="BR14" i="79"/>
  <c r="BR19" i="79"/>
  <c r="BR27" i="79"/>
  <c r="BR35" i="79"/>
  <c r="BR37" i="79"/>
  <c r="BR40" i="79"/>
  <c r="BR43" i="79"/>
  <c r="BS12" i="79"/>
  <c r="BS15" i="79"/>
  <c r="BS14" i="79" s="1"/>
  <c r="BS19" i="79"/>
  <c r="BS27" i="79"/>
  <c r="BS35" i="79"/>
  <c r="BS37" i="79"/>
  <c r="BS40" i="79"/>
  <c r="BS43" i="79"/>
  <c r="BT12" i="79"/>
  <c r="BT15" i="79"/>
  <c r="BT14" i="79" s="1"/>
  <c r="BT47" i="79" s="1"/>
  <c r="BT19" i="79"/>
  <c r="BT27" i="79"/>
  <c r="BT35" i="79"/>
  <c r="BT37" i="79"/>
  <c r="BT40" i="79"/>
  <c r="BT43" i="79"/>
  <c r="BU12" i="79"/>
  <c r="BU15" i="79"/>
  <c r="BU14" i="79"/>
  <c r="BU19" i="79"/>
  <c r="BU27" i="79"/>
  <c r="BU35" i="79"/>
  <c r="BU37" i="79"/>
  <c r="BU40" i="79"/>
  <c r="BU43" i="79"/>
  <c r="BV12" i="79"/>
  <c r="BV47" i="79" s="1"/>
  <c r="BV15" i="79"/>
  <c r="BV14" i="79" s="1"/>
  <c r="BV19" i="79"/>
  <c r="BV27" i="79"/>
  <c r="BV35" i="79"/>
  <c r="BV37" i="79"/>
  <c r="BV40" i="79"/>
  <c r="BV43" i="79"/>
  <c r="BW12" i="79"/>
  <c r="BW15" i="79"/>
  <c r="BW14" i="79" s="1"/>
  <c r="BW19" i="79"/>
  <c r="BW27" i="79"/>
  <c r="BW35" i="79"/>
  <c r="BW37" i="79"/>
  <c r="BW40" i="79"/>
  <c r="BW43" i="79"/>
  <c r="BX12" i="79"/>
  <c r="BX15" i="79"/>
  <c r="BX14" i="79" s="1"/>
  <c r="BX47" i="79" s="1"/>
  <c r="BX19" i="79"/>
  <c r="BX27" i="79"/>
  <c r="BX35" i="79"/>
  <c r="BX37" i="79"/>
  <c r="BX40" i="79"/>
  <c r="BX43" i="79"/>
  <c r="BY12" i="79"/>
  <c r="BY15" i="79"/>
  <c r="BY14" i="79"/>
  <c r="BY19" i="79"/>
  <c r="BY27" i="79"/>
  <c r="BY35" i="79"/>
  <c r="BY37" i="79"/>
  <c r="BY40" i="79"/>
  <c r="BY43" i="79"/>
  <c r="BZ12" i="79"/>
  <c r="BZ15" i="79"/>
  <c r="BZ14" i="79" s="1"/>
  <c r="BZ19" i="79"/>
  <c r="BZ27" i="79"/>
  <c r="BZ35" i="79"/>
  <c r="BZ37" i="79"/>
  <c r="BZ40" i="79"/>
  <c r="BZ43" i="79"/>
  <c r="CA12" i="79"/>
  <c r="CA15" i="79"/>
  <c r="CA14" i="79" s="1"/>
  <c r="CA19" i="79"/>
  <c r="CA27" i="79"/>
  <c r="CA35" i="79"/>
  <c r="CA37" i="79"/>
  <c r="CA40" i="79"/>
  <c r="CA43" i="79"/>
  <c r="CB12" i="79"/>
  <c r="CB15" i="79"/>
  <c r="CB14" i="79" s="1"/>
  <c r="CB47" i="79" s="1"/>
  <c r="CB19" i="79"/>
  <c r="CB27" i="79"/>
  <c r="CB35" i="79"/>
  <c r="CB37" i="79"/>
  <c r="CB40" i="79"/>
  <c r="CB43" i="79"/>
  <c r="CC12" i="79"/>
  <c r="CC15" i="79"/>
  <c r="CC14" i="79"/>
  <c r="CC19" i="79"/>
  <c r="CC27" i="79"/>
  <c r="CC35" i="79"/>
  <c r="CC37" i="79"/>
  <c r="CC40" i="79"/>
  <c r="CC43" i="79"/>
  <c r="CD12" i="79"/>
  <c r="CD15" i="79"/>
  <c r="CD14" i="79" s="1"/>
  <c r="CD19" i="79"/>
  <c r="CD27" i="79"/>
  <c r="CD35" i="79"/>
  <c r="CD37" i="79"/>
  <c r="CD40" i="79"/>
  <c r="CD43" i="79"/>
  <c r="CE12" i="79"/>
  <c r="CE15" i="79"/>
  <c r="CE14" i="79" s="1"/>
  <c r="CE19" i="79"/>
  <c r="CE27" i="79"/>
  <c r="CE35" i="79"/>
  <c r="CE37" i="79"/>
  <c r="CE40" i="79"/>
  <c r="CE43" i="79"/>
  <c r="CF12" i="79"/>
  <c r="CF15" i="79"/>
  <c r="CF14" i="79" s="1"/>
  <c r="CF47" i="79" s="1"/>
  <c r="CF19" i="79"/>
  <c r="CF27" i="79"/>
  <c r="CF35" i="79"/>
  <c r="CF37" i="79"/>
  <c r="CF40" i="79"/>
  <c r="CF43" i="79"/>
  <c r="CG12" i="79"/>
  <c r="CG15" i="79"/>
  <c r="CG14" i="79"/>
  <c r="CG19" i="79"/>
  <c r="CG27" i="79"/>
  <c r="CG35" i="79"/>
  <c r="CG37" i="79"/>
  <c r="CG40" i="79"/>
  <c r="CG43" i="79"/>
  <c r="CI55" i="79"/>
  <c r="C51" i="82" s="1"/>
  <c r="F51" i="82"/>
  <c r="BA54" i="79"/>
  <c r="AV54" i="79"/>
  <c r="BB54" i="79" s="1"/>
  <c r="CK54" i="79" s="1"/>
  <c r="AQ54" i="79"/>
  <c r="AC54" i="79"/>
  <c r="W54" i="79"/>
  <c r="P54" i="79"/>
  <c r="G54" i="79"/>
  <c r="CH54" i="79"/>
  <c r="BA57" i="79"/>
  <c r="AV57" i="79"/>
  <c r="BB57" i="79" s="1"/>
  <c r="CK57" i="79" s="1"/>
  <c r="C53" i="82" s="1"/>
  <c r="I53" i="82" s="1"/>
  <c r="AQ57" i="79"/>
  <c r="AC57" i="79"/>
  <c r="W57" i="79"/>
  <c r="P57" i="79"/>
  <c r="G57" i="79"/>
  <c r="CH57" i="79"/>
  <c r="BA58" i="79"/>
  <c r="AV58" i="79"/>
  <c r="AQ58" i="79"/>
  <c r="AC58" i="79"/>
  <c r="W58" i="79"/>
  <c r="P58" i="79"/>
  <c r="G58" i="79"/>
  <c r="BB58" i="79"/>
  <c r="CK58" i="79" s="1"/>
  <c r="CH58" i="79"/>
  <c r="BA59" i="79"/>
  <c r="AV59" i="79"/>
  <c r="AQ59" i="79"/>
  <c r="AC59" i="79"/>
  <c r="W59" i="79"/>
  <c r="P59" i="79"/>
  <c r="G59" i="79"/>
  <c r="CH59" i="79"/>
  <c r="BA62" i="79"/>
  <c r="AV62" i="79"/>
  <c r="AQ62" i="79"/>
  <c r="BB62" i="79" s="1"/>
  <c r="CK62" i="79" s="1"/>
  <c r="AC62" i="79"/>
  <c r="W62" i="79"/>
  <c r="P62" i="79"/>
  <c r="G62" i="79"/>
  <c r="CH62" i="79"/>
  <c r="BA63" i="79"/>
  <c r="BB63" i="79" s="1"/>
  <c r="CK63" i="79" s="1"/>
  <c r="AV63" i="79"/>
  <c r="AQ63" i="79"/>
  <c r="AC63" i="79"/>
  <c r="W63" i="79"/>
  <c r="P63" i="79"/>
  <c r="G63" i="79"/>
  <c r="CH63" i="79"/>
  <c r="BA64" i="79"/>
  <c r="AV64" i="79"/>
  <c r="AQ64" i="79"/>
  <c r="BB64" i="79" s="1"/>
  <c r="CK64" i="79" s="1"/>
  <c r="C59" i="82" s="1"/>
  <c r="I59" i="82" s="1"/>
  <c r="AC64" i="79"/>
  <c r="W64" i="79"/>
  <c r="P64" i="79"/>
  <c r="G64" i="79"/>
  <c r="CH64" i="79"/>
  <c r="BA70" i="79"/>
  <c r="BB70" i="79" s="1"/>
  <c r="AV70" i="79"/>
  <c r="AQ70" i="79"/>
  <c r="AC70" i="79"/>
  <c r="W70" i="79"/>
  <c r="P70" i="79"/>
  <c r="G70" i="79"/>
  <c r="CH70" i="79"/>
  <c r="CK70" i="79"/>
  <c r="BA73" i="79"/>
  <c r="AV73" i="79"/>
  <c r="AQ73" i="79"/>
  <c r="AC73" i="79"/>
  <c r="W73" i="79"/>
  <c r="P73" i="79"/>
  <c r="G73" i="79"/>
  <c r="BB73" i="79"/>
  <c r="CK73" i="79" s="1"/>
  <c r="CH73" i="79"/>
  <c r="BA74" i="79"/>
  <c r="AV74" i="79"/>
  <c r="AQ74" i="79"/>
  <c r="BB74" i="79" s="1"/>
  <c r="CK74" i="79" s="1"/>
  <c r="AC74" i="79"/>
  <c r="W74" i="79"/>
  <c r="P74" i="79"/>
  <c r="G74" i="79"/>
  <c r="CH74" i="79"/>
  <c r="BA79" i="79"/>
  <c r="BB79" i="79" s="1"/>
  <c r="CK79" i="79" s="1"/>
  <c r="C75" i="82" s="1"/>
  <c r="AV79" i="79"/>
  <c r="AQ79" i="79"/>
  <c r="AC79" i="79"/>
  <c r="W79" i="79"/>
  <c r="P79" i="79"/>
  <c r="G79" i="79"/>
  <c r="CH79" i="79"/>
  <c r="BA81" i="79"/>
  <c r="AV81" i="79"/>
  <c r="AQ81" i="79"/>
  <c r="AC81" i="79"/>
  <c r="W81" i="79"/>
  <c r="P81" i="79"/>
  <c r="G81" i="79"/>
  <c r="CH81" i="79"/>
  <c r="BA82" i="79"/>
  <c r="AV82" i="79"/>
  <c r="BB82" i="79" s="1"/>
  <c r="CK82" i="79" s="1"/>
  <c r="AQ82" i="79"/>
  <c r="AC82" i="79"/>
  <c r="W82" i="79"/>
  <c r="P82" i="79"/>
  <c r="G82" i="79"/>
  <c r="CH82" i="79"/>
  <c r="P15" i="79"/>
  <c r="P13" i="79"/>
  <c r="BA13" i="79"/>
  <c r="AV13" i="79"/>
  <c r="BB13" i="79" s="1"/>
  <c r="CK13" i="79" s="1"/>
  <c r="CK12" i="79" s="1"/>
  <c r="AQ13" i="79"/>
  <c r="AC13" i="79"/>
  <c r="W13" i="79"/>
  <c r="G13" i="79"/>
  <c r="CH13" i="79"/>
  <c r="T127" i="79"/>
  <c r="T129" i="79"/>
  <c r="Q127" i="79"/>
  <c r="Q129" i="79" s="1"/>
  <c r="W129" i="79" s="1"/>
  <c r="R127" i="79"/>
  <c r="R129" i="79" s="1"/>
  <c r="S127" i="79"/>
  <c r="S129" i="79" s="1"/>
  <c r="U127" i="79"/>
  <c r="U129" i="79"/>
  <c r="V127" i="79"/>
  <c r="V129" i="79"/>
  <c r="AW127" i="79"/>
  <c r="AW129" i="79"/>
  <c r="AX127" i="79"/>
  <c r="AX129" i="79" s="1"/>
  <c r="AY127" i="79"/>
  <c r="AY129" i="79" s="1"/>
  <c r="AZ127" i="79"/>
  <c r="AZ129" i="79"/>
  <c r="AR127" i="79"/>
  <c r="AR129" i="79" s="1"/>
  <c r="AS127" i="79"/>
  <c r="AS129" i="79"/>
  <c r="AT127" i="79"/>
  <c r="AT129" i="79" s="1"/>
  <c r="AU127" i="79"/>
  <c r="AU129" i="79" s="1"/>
  <c r="AD127" i="79"/>
  <c r="AD129" i="79" s="1"/>
  <c r="AE127" i="79"/>
  <c r="AE129" i="79" s="1"/>
  <c r="AF127" i="79"/>
  <c r="AF129" i="79"/>
  <c r="AG127" i="79"/>
  <c r="AG129" i="79"/>
  <c r="AH127" i="79"/>
  <c r="AH129" i="79" s="1"/>
  <c r="AI127" i="79"/>
  <c r="AI129" i="79" s="1"/>
  <c r="AJ127" i="79"/>
  <c r="AJ129" i="79" s="1"/>
  <c r="AK127" i="79"/>
  <c r="AK129" i="79"/>
  <c r="AL127" i="79"/>
  <c r="AL129" i="79" s="1"/>
  <c r="AM127" i="79"/>
  <c r="AM129" i="79" s="1"/>
  <c r="AN127" i="79"/>
  <c r="AN129" i="79" s="1"/>
  <c r="AO127" i="79"/>
  <c r="AO129" i="79"/>
  <c r="AP127" i="79"/>
  <c r="AP129" i="79" s="1"/>
  <c r="X127" i="79"/>
  <c r="X129" i="79" s="1"/>
  <c r="AC129" i="79" s="1"/>
  <c r="Y127" i="79"/>
  <c r="Y129" i="79" s="1"/>
  <c r="Z127" i="79"/>
  <c r="Z129" i="79" s="1"/>
  <c r="AA127" i="79"/>
  <c r="AA129" i="79"/>
  <c r="AB127" i="79"/>
  <c r="AB129" i="79"/>
  <c r="H127" i="79"/>
  <c r="H129" i="79"/>
  <c r="I127" i="79"/>
  <c r="I129" i="79" s="1"/>
  <c r="J127" i="79"/>
  <c r="J129" i="79" s="1"/>
  <c r="P129" i="79" s="1"/>
  <c r="K127" i="79"/>
  <c r="K129" i="79"/>
  <c r="L127" i="79"/>
  <c r="L129" i="79"/>
  <c r="M127" i="79"/>
  <c r="M129" i="79" s="1"/>
  <c r="O127" i="79"/>
  <c r="O129" i="79"/>
  <c r="B127" i="79"/>
  <c r="B129" i="79" s="1"/>
  <c r="C127" i="79"/>
  <c r="C129" i="79" s="1"/>
  <c r="G129" i="79" s="1"/>
  <c r="D127" i="79"/>
  <c r="D129" i="79"/>
  <c r="E127" i="79"/>
  <c r="E129" i="79"/>
  <c r="F127" i="79"/>
  <c r="F129" i="79" s="1"/>
  <c r="BC127" i="79"/>
  <c r="BC129" i="79"/>
  <c r="BD127" i="79"/>
  <c r="BD129" i="79" s="1"/>
  <c r="BE127" i="79"/>
  <c r="BE129" i="79" s="1"/>
  <c r="BF127" i="79"/>
  <c r="BF129" i="79" s="1"/>
  <c r="BG127" i="79"/>
  <c r="BG129" i="79"/>
  <c r="BH127" i="79"/>
  <c r="BH129" i="79" s="1"/>
  <c r="BI127" i="79"/>
  <c r="BI129" i="79" s="1"/>
  <c r="BJ127" i="79"/>
  <c r="BJ129" i="79" s="1"/>
  <c r="BK127" i="79"/>
  <c r="BK129" i="79"/>
  <c r="BL127" i="79"/>
  <c r="BL129" i="79" s="1"/>
  <c r="BM127" i="79"/>
  <c r="BM129" i="79" s="1"/>
  <c r="BN127" i="79"/>
  <c r="BN129" i="79"/>
  <c r="BO127" i="79"/>
  <c r="BO129" i="79"/>
  <c r="BP127" i="79"/>
  <c r="BP129" i="79" s="1"/>
  <c r="BQ127" i="79"/>
  <c r="BQ129" i="79" s="1"/>
  <c r="BR127" i="79"/>
  <c r="BR129" i="79" s="1"/>
  <c r="BS127" i="79"/>
  <c r="BS129" i="79"/>
  <c r="BT127" i="79"/>
  <c r="BT129" i="79"/>
  <c r="BU127" i="79"/>
  <c r="BU129" i="79" s="1"/>
  <c r="BV127" i="79"/>
  <c r="BV129" i="79" s="1"/>
  <c r="BW127" i="79"/>
  <c r="BW129" i="79"/>
  <c r="BX127" i="79"/>
  <c r="BX129" i="79" s="1"/>
  <c r="BY127" i="79"/>
  <c r="BY129" i="79" s="1"/>
  <c r="BZ127" i="79"/>
  <c r="BZ129" i="79" s="1"/>
  <c r="CA127" i="79"/>
  <c r="CA129" i="79"/>
  <c r="CB127" i="79"/>
  <c r="CB129" i="79" s="1"/>
  <c r="CC127" i="79"/>
  <c r="CC129" i="79" s="1"/>
  <c r="CD127" i="79"/>
  <c r="CD129" i="79" s="1"/>
  <c r="CE127" i="79"/>
  <c r="CE129" i="79"/>
  <c r="CF127" i="79"/>
  <c r="CF129" i="79"/>
  <c r="CG127" i="79"/>
  <c r="CG129" i="79" s="1"/>
  <c r="CI127" i="79"/>
  <c r="CI129" i="79" s="1"/>
  <c r="CJ127" i="79"/>
  <c r="CJ129" i="79" s="1"/>
  <c r="F123" i="82"/>
  <c r="F125" i="82" s="1"/>
  <c r="T113" i="79"/>
  <c r="T115" i="79"/>
  <c r="Q113" i="79"/>
  <c r="Q115" i="79" s="1"/>
  <c r="R113" i="79"/>
  <c r="R115" i="79" s="1"/>
  <c r="S113" i="79"/>
  <c r="S115" i="79" s="1"/>
  <c r="U113" i="79"/>
  <c r="U115" i="79"/>
  <c r="V113" i="79"/>
  <c r="V115" i="79" s="1"/>
  <c r="T105" i="79"/>
  <c r="T110" i="79"/>
  <c r="T91" i="79"/>
  <c r="T90" i="79" s="1"/>
  <c r="T87" i="79"/>
  <c r="T80" i="79"/>
  <c r="T65" i="79"/>
  <c r="T60" i="79"/>
  <c r="T53" i="79" s="1"/>
  <c r="T98" i="79" s="1"/>
  <c r="T55" i="79"/>
  <c r="T49" i="79"/>
  <c r="W49" i="79" s="1"/>
  <c r="BA40" i="79"/>
  <c r="BB40" i="79" s="1"/>
  <c r="AV40" i="79"/>
  <c r="AQ40" i="79"/>
  <c r="AC40" i="79"/>
  <c r="G40" i="79"/>
  <c r="S105" i="79"/>
  <c r="S110" i="79"/>
  <c r="S91" i="79"/>
  <c r="S90" i="79" s="1"/>
  <c r="S87" i="79"/>
  <c r="S80" i="79"/>
  <c r="S65" i="79"/>
  <c r="S60" i="79"/>
  <c r="S55" i="79"/>
  <c r="S53" i="79"/>
  <c r="S49" i="79"/>
  <c r="S98" i="79" s="1"/>
  <c r="W14" i="79"/>
  <c r="U49" i="79"/>
  <c r="U55" i="79"/>
  <c r="U60" i="79"/>
  <c r="U65" i="79"/>
  <c r="U80" i="79"/>
  <c r="Q80" i="79"/>
  <c r="R80" i="79"/>
  <c r="V80" i="79"/>
  <c r="U87" i="79"/>
  <c r="U91" i="79"/>
  <c r="U90" i="79" s="1"/>
  <c r="U105" i="79"/>
  <c r="U110" i="79" s="1"/>
  <c r="BE105" i="79"/>
  <c r="BE110" i="79" s="1"/>
  <c r="BE115" i="79"/>
  <c r="O49" i="79"/>
  <c r="P49" i="79" s="1"/>
  <c r="Q49" i="79"/>
  <c r="R49" i="79"/>
  <c r="V49" i="79"/>
  <c r="AW49" i="79"/>
  <c r="AX49" i="79"/>
  <c r="AY49" i="79"/>
  <c r="BA49" i="79" s="1"/>
  <c r="AZ49" i="79"/>
  <c r="AR49" i="79"/>
  <c r="AS49" i="79"/>
  <c r="AT49" i="79"/>
  <c r="AU49" i="79"/>
  <c r="AD49" i="79"/>
  <c r="AQ49" i="79" s="1"/>
  <c r="AE49" i="79"/>
  <c r="AF49" i="79"/>
  <c r="AG49" i="79"/>
  <c r="AH49" i="79"/>
  <c r="AI49" i="79"/>
  <c r="AJ49" i="79"/>
  <c r="AK49" i="79"/>
  <c r="AL49" i="79"/>
  <c r="AM49" i="79"/>
  <c r="AN49" i="79"/>
  <c r="AO49" i="79"/>
  <c r="AP49" i="79"/>
  <c r="X49" i="79"/>
  <c r="AC49" i="79" s="1"/>
  <c r="Y49" i="79"/>
  <c r="Z49" i="79"/>
  <c r="AA49" i="79"/>
  <c r="AB49" i="79"/>
  <c r="CH49" i="79"/>
  <c r="CN123" i="79"/>
  <c r="BF113" i="79"/>
  <c r="BF115" i="79"/>
  <c r="BF105" i="79"/>
  <c r="BF110" i="79" s="1"/>
  <c r="C82" i="82"/>
  <c r="I82" i="82" s="1"/>
  <c r="E113" i="79"/>
  <c r="E105" i="79"/>
  <c r="E110" i="79"/>
  <c r="CN125" i="79"/>
  <c r="A2" i="79"/>
  <c r="CH50" i="79"/>
  <c r="G80" i="79"/>
  <c r="O55" i="79"/>
  <c r="O60" i="79"/>
  <c r="O65" i="79"/>
  <c r="O80" i="79"/>
  <c r="O53" i="79"/>
  <c r="O87" i="79"/>
  <c r="O91" i="79"/>
  <c r="O90" i="79" s="1"/>
  <c r="Q55" i="79"/>
  <c r="Q60" i="79"/>
  <c r="Q65" i="79"/>
  <c r="Q53" i="79" s="1"/>
  <c r="Q98" i="79" s="1"/>
  <c r="Q99" i="79" s="1"/>
  <c r="Q87" i="79"/>
  <c r="Q91" i="79"/>
  <c r="Q90" i="79" s="1"/>
  <c r="R55" i="79"/>
  <c r="R60" i="79"/>
  <c r="R65" i="79"/>
  <c r="R87" i="79"/>
  <c r="R91" i="79"/>
  <c r="V55" i="79"/>
  <c r="V60" i="79"/>
  <c r="V65" i="79"/>
  <c r="V87" i="79"/>
  <c r="V91" i="79"/>
  <c r="V90" i="79" s="1"/>
  <c r="X55" i="79"/>
  <c r="X60" i="79"/>
  <c r="X65" i="79"/>
  <c r="X80" i="79"/>
  <c r="X87" i="79"/>
  <c r="X91" i="79"/>
  <c r="X90" i="79" s="1"/>
  <c r="Y55" i="79"/>
  <c r="Y60" i="79"/>
  <c r="Y65" i="79"/>
  <c r="Y80" i="79"/>
  <c r="Y53" i="79" s="1"/>
  <c r="Y98" i="79" s="1"/>
  <c r="Y87" i="79"/>
  <c r="Y91" i="79"/>
  <c r="Y90" i="79" s="1"/>
  <c r="Z55" i="79"/>
  <c r="Z60" i="79"/>
  <c r="Z65" i="79"/>
  <c r="Z80" i="79"/>
  <c r="Z87" i="79"/>
  <c r="Z91" i="79"/>
  <c r="Z90" i="79"/>
  <c r="AA55" i="79"/>
  <c r="AA53" i="79" s="1"/>
  <c r="AA98" i="79" s="1"/>
  <c r="AA60" i="79"/>
  <c r="AA65" i="79"/>
  <c r="AA80" i="79"/>
  <c r="AA87" i="79"/>
  <c r="AA91" i="79"/>
  <c r="AA90" i="79"/>
  <c r="AB55" i="79"/>
  <c r="AB60" i="79"/>
  <c r="AB65" i="79"/>
  <c r="AB80" i="79"/>
  <c r="AB87" i="79"/>
  <c r="AB91" i="79"/>
  <c r="AB90" i="79" s="1"/>
  <c r="AD55" i="79"/>
  <c r="AD60" i="79"/>
  <c r="AD65" i="79"/>
  <c r="AD80" i="79"/>
  <c r="AD87" i="79"/>
  <c r="AD91" i="79"/>
  <c r="AD90" i="79"/>
  <c r="AE55" i="79"/>
  <c r="AE60" i="79"/>
  <c r="AE65" i="79"/>
  <c r="AE80" i="79"/>
  <c r="AE87" i="79"/>
  <c r="AE91" i="79"/>
  <c r="AF55" i="79"/>
  <c r="AF60" i="79"/>
  <c r="AF65" i="79"/>
  <c r="AF80" i="79"/>
  <c r="AF87" i="79"/>
  <c r="AF91" i="79"/>
  <c r="AF90" i="79"/>
  <c r="AE90" i="79"/>
  <c r="AG91" i="79"/>
  <c r="AG90" i="79"/>
  <c r="AH91" i="79"/>
  <c r="AH90" i="79"/>
  <c r="AI91" i="79"/>
  <c r="AI90" i="79" s="1"/>
  <c r="AJ91" i="79"/>
  <c r="AJ90" i="79" s="1"/>
  <c r="AJ98" i="79" s="1"/>
  <c r="AK91" i="79"/>
  <c r="AK90" i="79" s="1"/>
  <c r="AK98" i="79" s="1"/>
  <c r="AL91" i="79"/>
  <c r="AL90" i="79"/>
  <c r="AM91" i="79"/>
  <c r="AM90" i="79" s="1"/>
  <c r="AN91" i="79"/>
  <c r="AN90" i="79" s="1"/>
  <c r="AN98" i="79" s="1"/>
  <c r="AO91" i="79"/>
  <c r="AO90" i="79" s="1"/>
  <c r="AP91" i="79"/>
  <c r="AP90" i="79"/>
  <c r="AG55" i="79"/>
  <c r="AG60" i="79"/>
  <c r="AG65" i="79"/>
  <c r="AG80" i="79"/>
  <c r="AG87" i="79"/>
  <c r="AH55" i="79"/>
  <c r="AH60" i="79"/>
  <c r="AH65" i="79"/>
  <c r="AH80" i="79"/>
  <c r="AH87" i="79"/>
  <c r="AH53" i="79"/>
  <c r="AH98" i="79" s="1"/>
  <c r="AI55" i="79"/>
  <c r="AI60" i="79"/>
  <c r="AI65" i="79"/>
  <c r="AI80" i="79"/>
  <c r="AI87" i="79"/>
  <c r="AJ55" i="79"/>
  <c r="AJ60" i="79"/>
  <c r="AJ65" i="79"/>
  <c r="AJ80" i="79"/>
  <c r="AJ87" i="79"/>
  <c r="AK55" i="79"/>
  <c r="AK60" i="79"/>
  <c r="AK65" i="79"/>
  <c r="AK80" i="79"/>
  <c r="AK87" i="79"/>
  <c r="AL55" i="79"/>
  <c r="AL53" i="79" s="1"/>
  <c r="AL98" i="79" s="1"/>
  <c r="AL60" i="79"/>
  <c r="AL65" i="79"/>
  <c r="AL80" i="79"/>
  <c r="AL87" i="79"/>
  <c r="AM55" i="79"/>
  <c r="AM60" i="79"/>
  <c r="AM65" i="79"/>
  <c r="AM80" i="79"/>
  <c r="AM87" i="79"/>
  <c r="AN55" i="79"/>
  <c r="AN60" i="79"/>
  <c r="AN65" i="79"/>
  <c r="AN80" i="79"/>
  <c r="AN87" i="79"/>
  <c r="AO55" i="79"/>
  <c r="AO60" i="79"/>
  <c r="AO65" i="79"/>
  <c r="AO80" i="79"/>
  <c r="AO87" i="79"/>
  <c r="AP55" i="79"/>
  <c r="AP60" i="79"/>
  <c r="AP65" i="79"/>
  <c r="AP80" i="79"/>
  <c r="AP87" i="79"/>
  <c r="AR55" i="79"/>
  <c r="AR60" i="79"/>
  <c r="AR65" i="79"/>
  <c r="AR80" i="79"/>
  <c r="AR87" i="79"/>
  <c r="AV87" i="79" s="1"/>
  <c r="AS87" i="79"/>
  <c r="AT87" i="79"/>
  <c r="AU87" i="79"/>
  <c r="AR91" i="79"/>
  <c r="AR90" i="79" s="1"/>
  <c r="AS55" i="79"/>
  <c r="AS60" i="79"/>
  <c r="AS53" i="79" s="1"/>
  <c r="AS65" i="79"/>
  <c r="AS80" i="79"/>
  <c r="AS91" i="79"/>
  <c r="AT55" i="79"/>
  <c r="AT60" i="79"/>
  <c r="AT65" i="79"/>
  <c r="AT80" i="79"/>
  <c r="AT53" i="79"/>
  <c r="AT91" i="79"/>
  <c r="AT90" i="79" s="1"/>
  <c r="AV90" i="79" s="1"/>
  <c r="AU55" i="79"/>
  <c r="AU60" i="79"/>
  <c r="AU65" i="79"/>
  <c r="AU80" i="79"/>
  <c r="AU91" i="79"/>
  <c r="AU90" i="79"/>
  <c r="AW55" i="79"/>
  <c r="AW60" i="79"/>
  <c r="AW65" i="79"/>
  <c r="AW80" i="79"/>
  <c r="AW87" i="79"/>
  <c r="AW91" i="79"/>
  <c r="AW90" i="79"/>
  <c r="AX55" i="79"/>
  <c r="AX53" i="79" s="1"/>
  <c r="AX98" i="79" s="1"/>
  <c r="AX60" i="79"/>
  <c r="AX65" i="79"/>
  <c r="AX80" i="79"/>
  <c r="AX87" i="79"/>
  <c r="AX91" i="79"/>
  <c r="AX90" i="79" s="1"/>
  <c r="AY55" i="79"/>
  <c r="AY60" i="79"/>
  <c r="AY65" i="79"/>
  <c r="BA65" i="79" s="1"/>
  <c r="AY80" i="79"/>
  <c r="AY87" i="79"/>
  <c r="AY91" i="79"/>
  <c r="AY90" i="79" s="1"/>
  <c r="AZ55" i="79"/>
  <c r="AZ60" i="79"/>
  <c r="AZ65" i="79"/>
  <c r="AZ80" i="79"/>
  <c r="AZ53" i="79" s="1"/>
  <c r="AZ98" i="79" s="1"/>
  <c r="AZ87" i="79"/>
  <c r="AZ91" i="79"/>
  <c r="AZ90" i="79"/>
  <c r="CJ53" i="79"/>
  <c r="CJ87" i="79"/>
  <c r="CJ90" i="79"/>
  <c r="CH35" i="79"/>
  <c r="BA15" i="79"/>
  <c r="BA37" i="79"/>
  <c r="BA12" i="79"/>
  <c r="BA19" i="79"/>
  <c r="AS90" i="79"/>
  <c r="AV12" i="79"/>
  <c r="AV35" i="79"/>
  <c r="AC43" i="79"/>
  <c r="W12" i="79"/>
  <c r="W43" i="79"/>
  <c r="P37" i="79"/>
  <c r="G37" i="79"/>
  <c r="G19" i="79"/>
  <c r="G43" i="79"/>
  <c r="B105" i="79"/>
  <c r="B110" i="79" s="1"/>
  <c r="B113" i="79"/>
  <c r="B115" i="79" s="1"/>
  <c r="C105" i="79"/>
  <c r="C110" i="79"/>
  <c r="C113" i="79"/>
  <c r="C115" i="79"/>
  <c r="C116" i="79"/>
  <c r="D105" i="79"/>
  <c r="D110" i="79" s="1"/>
  <c r="D113" i="79"/>
  <c r="F105" i="79"/>
  <c r="F110" i="79"/>
  <c r="F113" i="79"/>
  <c r="F115" i="79"/>
  <c r="F116" i="79"/>
  <c r="H105" i="79"/>
  <c r="H113" i="79"/>
  <c r="I105" i="79"/>
  <c r="I110" i="79"/>
  <c r="I113" i="79"/>
  <c r="J105" i="79"/>
  <c r="J110" i="79"/>
  <c r="J113" i="79"/>
  <c r="J115" i="79" s="1"/>
  <c r="J116" i="79" s="1"/>
  <c r="K105" i="79"/>
  <c r="K113" i="79"/>
  <c r="K115" i="79"/>
  <c r="L105" i="79"/>
  <c r="L113" i="79"/>
  <c r="L115" i="79"/>
  <c r="L110" i="79"/>
  <c r="L116" i="79" s="1"/>
  <c r="M105" i="79"/>
  <c r="M110" i="79"/>
  <c r="M113" i="79"/>
  <c r="M115" i="79" s="1"/>
  <c r="O105" i="79"/>
  <c r="O110" i="79" s="1"/>
  <c r="O113" i="79"/>
  <c r="O115" i="79" s="1"/>
  <c r="Q105" i="79"/>
  <c r="Q110" i="79" s="1"/>
  <c r="R105" i="79"/>
  <c r="R110" i="79"/>
  <c r="V105" i="79"/>
  <c r="V110" i="79" s="1"/>
  <c r="V116" i="79" s="1"/>
  <c r="X105" i="79"/>
  <c r="X110" i="79"/>
  <c r="X113" i="79"/>
  <c r="Y105" i="79"/>
  <c r="Y113" i="79"/>
  <c r="Y115" i="79" s="1"/>
  <c r="Y116" i="79" s="1"/>
  <c r="Z105" i="79"/>
  <c r="Z110" i="79"/>
  <c r="Z116" i="79" s="1"/>
  <c r="Z113" i="79"/>
  <c r="Z115" i="79"/>
  <c r="AA105" i="79"/>
  <c r="AA110" i="79"/>
  <c r="AA113" i="79"/>
  <c r="AA115" i="79" s="1"/>
  <c r="AB105" i="79"/>
  <c r="AB110" i="79" s="1"/>
  <c r="AB116" i="79" s="1"/>
  <c r="AB113" i="79"/>
  <c r="AB115" i="79"/>
  <c r="AD105" i="79"/>
  <c r="AD110" i="79"/>
  <c r="AD113" i="79"/>
  <c r="AD115" i="79" s="1"/>
  <c r="AE105" i="79"/>
  <c r="AE110" i="79"/>
  <c r="AE113" i="79"/>
  <c r="AF105" i="79"/>
  <c r="AF113" i="79"/>
  <c r="AF115" i="79"/>
  <c r="AG105" i="79"/>
  <c r="AG110" i="79" s="1"/>
  <c r="AG116" i="79" s="1"/>
  <c r="AG113" i="79"/>
  <c r="AG115" i="79"/>
  <c r="AH105" i="79"/>
  <c r="AH110" i="79"/>
  <c r="AH113" i="79"/>
  <c r="AH115" i="79" s="1"/>
  <c r="AI105" i="79"/>
  <c r="AI110" i="79" s="1"/>
  <c r="AI113" i="79"/>
  <c r="AI115" i="79" s="1"/>
  <c r="AJ105" i="79"/>
  <c r="AJ110" i="79" s="1"/>
  <c r="AJ116" i="79" s="1"/>
  <c r="AJ113" i="79"/>
  <c r="AJ115" i="79"/>
  <c r="AK105" i="79"/>
  <c r="AK110" i="79"/>
  <c r="AK113" i="79"/>
  <c r="AK115" i="79"/>
  <c r="AK116" i="79" s="1"/>
  <c r="AL105" i="79"/>
  <c r="AL110" i="79" s="1"/>
  <c r="AL116" i="79" s="1"/>
  <c r="AL113" i="79"/>
  <c r="AL115" i="79"/>
  <c r="AM105" i="79"/>
  <c r="AM110" i="79"/>
  <c r="AM113" i="79"/>
  <c r="AM115" i="79" s="1"/>
  <c r="AN105" i="79"/>
  <c r="AN110" i="79"/>
  <c r="AN113" i="79"/>
  <c r="AN115" i="79" s="1"/>
  <c r="AO105" i="79"/>
  <c r="AO110" i="79" s="1"/>
  <c r="AO113" i="79"/>
  <c r="AO115" i="79" s="1"/>
  <c r="AP105" i="79"/>
  <c r="AP110" i="79"/>
  <c r="AP113" i="79"/>
  <c r="AP115" i="79"/>
  <c r="AP116" i="79"/>
  <c r="AR105" i="79"/>
  <c r="AR113" i="79"/>
  <c r="AS105" i="79"/>
  <c r="AS110" i="79"/>
  <c r="AS113" i="79"/>
  <c r="AS115" i="79" s="1"/>
  <c r="AT105" i="79"/>
  <c r="AT110" i="79"/>
  <c r="AT113" i="79"/>
  <c r="AT115" i="79" s="1"/>
  <c r="AT116" i="79" s="1"/>
  <c r="AU105" i="79"/>
  <c r="AU110" i="79" s="1"/>
  <c r="AU113" i="79"/>
  <c r="AU115" i="79" s="1"/>
  <c r="AW105" i="79"/>
  <c r="AW110" i="79"/>
  <c r="AW113" i="79"/>
  <c r="AW115" i="79"/>
  <c r="AX105" i="79"/>
  <c r="AX110" i="79"/>
  <c r="AX113" i="79"/>
  <c r="AX115" i="79" s="1"/>
  <c r="AY105" i="79"/>
  <c r="AY110" i="79" s="1"/>
  <c r="BA110" i="79" s="1"/>
  <c r="AY113" i="79"/>
  <c r="AZ105" i="79"/>
  <c r="AZ110" i="79" s="1"/>
  <c r="AZ113" i="79"/>
  <c r="AZ115" i="79"/>
  <c r="CI105" i="79"/>
  <c r="CI110" i="79"/>
  <c r="CI113" i="79"/>
  <c r="CI115" i="79"/>
  <c r="CJ105" i="79"/>
  <c r="CJ110" i="79" s="1"/>
  <c r="CJ113" i="79"/>
  <c r="CJ115" i="79"/>
  <c r="BC105" i="79"/>
  <c r="BC110" i="79"/>
  <c r="BC113" i="79"/>
  <c r="BD105" i="79"/>
  <c r="BD110" i="79"/>
  <c r="BD113" i="79"/>
  <c r="BD115" i="79"/>
  <c r="BG105" i="79"/>
  <c r="BG110" i="79" s="1"/>
  <c r="BG113" i="79"/>
  <c r="BG115" i="79" s="1"/>
  <c r="BH105" i="79"/>
  <c r="BH110" i="79" s="1"/>
  <c r="BH116" i="79" s="1"/>
  <c r="BH113" i="79"/>
  <c r="BH115" i="79"/>
  <c r="BI105" i="79"/>
  <c r="BI110" i="79"/>
  <c r="BI116" i="79" s="1"/>
  <c r="BI113" i="79"/>
  <c r="BI115" i="79" s="1"/>
  <c r="BJ105" i="79"/>
  <c r="BJ110" i="79"/>
  <c r="BJ113" i="79"/>
  <c r="BJ115" i="79" s="1"/>
  <c r="BK105" i="79"/>
  <c r="BK110" i="79"/>
  <c r="BK113" i="79"/>
  <c r="BK115" i="79" s="1"/>
  <c r="BK116" i="79" s="1"/>
  <c r="BL105" i="79"/>
  <c r="BL110" i="79"/>
  <c r="BL113" i="79"/>
  <c r="BL115" i="79" s="1"/>
  <c r="BL116" i="79" s="1"/>
  <c r="BM105" i="79"/>
  <c r="BM110" i="79"/>
  <c r="BM113" i="79"/>
  <c r="BM115" i="79" s="1"/>
  <c r="BN105" i="79"/>
  <c r="BN110" i="79" s="1"/>
  <c r="BN113" i="79"/>
  <c r="BN115" i="79"/>
  <c r="BO105" i="79"/>
  <c r="BO110" i="79" s="1"/>
  <c r="BO116" i="79" s="1"/>
  <c r="BO113" i="79"/>
  <c r="BO115" i="79" s="1"/>
  <c r="BP105" i="79"/>
  <c r="BP110" i="79" s="1"/>
  <c r="BP113" i="79"/>
  <c r="BP115" i="79" s="1"/>
  <c r="BP116" i="79" s="1"/>
  <c r="BQ105" i="79"/>
  <c r="BQ110" i="79" s="1"/>
  <c r="BQ113" i="79"/>
  <c r="BQ115" i="79"/>
  <c r="BR105" i="79"/>
  <c r="BR110" i="79"/>
  <c r="BR113" i="79"/>
  <c r="BR115" i="79" s="1"/>
  <c r="BS105" i="79"/>
  <c r="BS110" i="79" s="1"/>
  <c r="BS113" i="79"/>
  <c r="BS115" i="79" s="1"/>
  <c r="BT105" i="79"/>
  <c r="BT110" i="79"/>
  <c r="BT113" i="79"/>
  <c r="BT115" i="79" s="1"/>
  <c r="BU105" i="79"/>
  <c r="BU110" i="79" s="1"/>
  <c r="BU113" i="79"/>
  <c r="BU115" i="79" s="1"/>
  <c r="BV105" i="79"/>
  <c r="BV110" i="79"/>
  <c r="BV116" i="79" s="1"/>
  <c r="BV113" i="79"/>
  <c r="BV115" i="79" s="1"/>
  <c r="BW105" i="79"/>
  <c r="BW110" i="79"/>
  <c r="BW113" i="79"/>
  <c r="BW115" i="79" s="1"/>
  <c r="BX105" i="79"/>
  <c r="BX110" i="79"/>
  <c r="BX113" i="79"/>
  <c r="BX115" i="79" s="1"/>
  <c r="BX116" i="79" s="1"/>
  <c r="BY105" i="79"/>
  <c r="BY110" i="79"/>
  <c r="BY113" i="79"/>
  <c r="BY115" i="79" s="1"/>
  <c r="BZ105" i="79"/>
  <c r="BZ110" i="79" s="1"/>
  <c r="BZ113" i="79"/>
  <c r="BZ115" i="79" s="1"/>
  <c r="CA105" i="79"/>
  <c r="CA110" i="79"/>
  <c r="CA113" i="79"/>
  <c r="CA115" i="79" s="1"/>
  <c r="CB105" i="79"/>
  <c r="CB110" i="79" s="1"/>
  <c r="CB113" i="79"/>
  <c r="CB115" i="79"/>
  <c r="CC105" i="79"/>
  <c r="CC110" i="79"/>
  <c r="CC113" i="79"/>
  <c r="CC115" i="79" s="1"/>
  <c r="CD105" i="79"/>
  <c r="CD110" i="79"/>
  <c r="CD113" i="79"/>
  <c r="CD115" i="79" s="1"/>
  <c r="CE105" i="79"/>
  <c r="CE110" i="79"/>
  <c r="CE116" i="79" s="1"/>
  <c r="CE113" i="79"/>
  <c r="CE115" i="79" s="1"/>
  <c r="CF105" i="79"/>
  <c r="CF110" i="79"/>
  <c r="CF116" i="79" s="1"/>
  <c r="CF113" i="79"/>
  <c r="CF115" i="79" s="1"/>
  <c r="CG105" i="79"/>
  <c r="CG110" i="79" s="1"/>
  <c r="CG113" i="79"/>
  <c r="CG115" i="79" s="1"/>
  <c r="BA128" i="79"/>
  <c r="AV128" i="79"/>
  <c r="AQ128" i="79"/>
  <c r="AC128" i="79"/>
  <c r="W128" i="79"/>
  <c r="P128" i="79"/>
  <c r="G128" i="79"/>
  <c r="CH128" i="79"/>
  <c r="BA126" i="79"/>
  <c r="AV126" i="79"/>
  <c r="AQ126" i="79"/>
  <c r="AC126" i="79"/>
  <c r="W126" i="79"/>
  <c r="P126" i="79"/>
  <c r="G126" i="79"/>
  <c r="CH126" i="79"/>
  <c r="BA125" i="79"/>
  <c r="AV125" i="79"/>
  <c r="AQ125" i="79"/>
  <c r="AC125" i="79"/>
  <c r="W125" i="79"/>
  <c r="P125" i="79"/>
  <c r="G125" i="79"/>
  <c r="CH125" i="79"/>
  <c r="BA124" i="79"/>
  <c r="AV124" i="79"/>
  <c r="AQ124" i="79"/>
  <c r="BB124" i="79" s="1"/>
  <c r="CK124" i="79" s="1"/>
  <c r="AC124" i="79"/>
  <c r="W124" i="79"/>
  <c r="P124" i="79"/>
  <c r="G124" i="79"/>
  <c r="CH124" i="79"/>
  <c r="BA123" i="79"/>
  <c r="AV123" i="79"/>
  <c r="AQ123" i="79"/>
  <c r="AC123" i="79"/>
  <c r="W123" i="79"/>
  <c r="P123" i="79"/>
  <c r="G123" i="79"/>
  <c r="CH123" i="79"/>
  <c r="BA122" i="79"/>
  <c r="AV122" i="79"/>
  <c r="AQ122" i="79"/>
  <c r="AC122" i="79"/>
  <c r="W122" i="79"/>
  <c r="P122" i="79"/>
  <c r="G122" i="79"/>
  <c r="CH122" i="79"/>
  <c r="BA121" i="79"/>
  <c r="AV121" i="79"/>
  <c r="AQ121" i="79"/>
  <c r="AC121" i="79"/>
  <c r="W121" i="79"/>
  <c r="P121" i="79"/>
  <c r="G121" i="79"/>
  <c r="CH121" i="79"/>
  <c r="BA118" i="79"/>
  <c r="AV118" i="79"/>
  <c r="AQ118" i="79"/>
  <c r="AC118" i="79"/>
  <c r="W118" i="79"/>
  <c r="P118" i="79"/>
  <c r="G118" i="79"/>
  <c r="CH118" i="79"/>
  <c r="BA114" i="79"/>
  <c r="AV114" i="79"/>
  <c r="AQ114" i="79"/>
  <c r="AC114" i="79"/>
  <c r="W114" i="79"/>
  <c r="P114" i="79"/>
  <c r="G114" i="79"/>
  <c r="CH114" i="79"/>
  <c r="BA112" i="79"/>
  <c r="AV112" i="79"/>
  <c r="BB112" i="79" s="1"/>
  <c r="CK112" i="79" s="1"/>
  <c r="C108" i="82" s="1"/>
  <c r="I108" i="82" s="1"/>
  <c r="AQ112" i="79"/>
  <c r="AC112" i="79"/>
  <c r="W112" i="79"/>
  <c r="P112" i="79"/>
  <c r="G112" i="79"/>
  <c r="CH112" i="79"/>
  <c r="BA109" i="79"/>
  <c r="AV109" i="79"/>
  <c r="AQ109" i="79"/>
  <c r="AC109" i="79"/>
  <c r="W109" i="79"/>
  <c r="P109" i="79"/>
  <c r="G109" i="79"/>
  <c r="CH109" i="79"/>
  <c r="BA108" i="79"/>
  <c r="AV108" i="79"/>
  <c r="AQ108" i="79"/>
  <c r="AC108" i="79"/>
  <c r="W108" i="79"/>
  <c r="P108" i="79"/>
  <c r="G108" i="79"/>
  <c r="CH108" i="79"/>
  <c r="BA107" i="79"/>
  <c r="AV107" i="79"/>
  <c r="AQ107" i="79"/>
  <c r="AC107" i="79"/>
  <c r="W107" i="79"/>
  <c r="P107" i="79"/>
  <c r="G107" i="79"/>
  <c r="CH107" i="79"/>
  <c r="BA106" i="79"/>
  <c r="AV106" i="79"/>
  <c r="AQ106" i="79"/>
  <c r="AC106" i="79"/>
  <c r="W106" i="79"/>
  <c r="P106" i="79"/>
  <c r="G106" i="79"/>
  <c r="CH106" i="79"/>
  <c r="BA101" i="79"/>
  <c r="AV101" i="79"/>
  <c r="AQ101" i="79"/>
  <c r="AC101" i="79"/>
  <c r="W101" i="79"/>
  <c r="G101" i="79"/>
  <c r="CH101" i="79"/>
  <c r="BA100" i="79"/>
  <c r="AV100" i="79"/>
  <c r="AQ100" i="79"/>
  <c r="AC100" i="79"/>
  <c r="W100" i="79"/>
  <c r="P100" i="79"/>
  <c r="G100" i="79"/>
  <c r="CH100" i="79"/>
  <c r="BA97" i="79"/>
  <c r="AV97" i="79"/>
  <c r="BB97" i="79" s="1"/>
  <c r="CK97" i="79" s="1"/>
  <c r="C93" i="82" s="1"/>
  <c r="I93" i="82" s="1"/>
  <c r="AQ97" i="79"/>
  <c r="AC97" i="79"/>
  <c r="W97" i="79"/>
  <c r="P97" i="79"/>
  <c r="G97" i="79"/>
  <c r="CH97" i="79"/>
  <c r="BA96" i="79"/>
  <c r="AV96" i="79"/>
  <c r="AQ96" i="79"/>
  <c r="AC96" i="79"/>
  <c r="W96" i="79"/>
  <c r="P96" i="79"/>
  <c r="BB96" i="79" s="1"/>
  <c r="CK96" i="79" s="1"/>
  <c r="C92" i="82" s="1"/>
  <c r="I92" i="82" s="1"/>
  <c r="G96" i="79"/>
  <c r="CH96" i="79"/>
  <c r="BA95" i="79"/>
  <c r="AV95" i="79"/>
  <c r="AQ95" i="79"/>
  <c r="AC95" i="79"/>
  <c r="W95" i="79"/>
  <c r="P95" i="79"/>
  <c r="G95" i="79"/>
  <c r="CH95" i="79"/>
  <c r="BA94" i="79"/>
  <c r="AV94" i="79"/>
  <c r="AQ94" i="79"/>
  <c r="AC94" i="79"/>
  <c r="W94" i="79"/>
  <c r="P94" i="79"/>
  <c r="BB94" i="79" s="1"/>
  <c r="CK94" i="79" s="1"/>
  <c r="C90" i="82" s="1"/>
  <c r="I90" i="82" s="1"/>
  <c r="G94" i="79"/>
  <c r="CH94" i="79"/>
  <c r="BA93" i="79"/>
  <c r="AV93" i="79"/>
  <c r="AQ93" i="79"/>
  <c r="AC93" i="79"/>
  <c r="W93" i="79"/>
  <c r="P93" i="79"/>
  <c r="G93" i="79"/>
  <c r="CH93" i="79"/>
  <c r="BA92" i="79"/>
  <c r="AV92" i="79"/>
  <c r="AQ92" i="79"/>
  <c r="AC92" i="79"/>
  <c r="W92" i="79"/>
  <c r="P92" i="79"/>
  <c r="G92" i="79"/>
  <c r="CH92" i="79"/>
  <c r="BA89" i="79"/>
  <c r="AV89" i="79"/>
  <c r="AQ89" i="79"/>
  <c r="AC89" i="79"/>
  <c r="W89" i="79"/>
  <c r="P89" i="79"/>
  <c r="G89" i="79"/>
  <c r="CH89" i="79"/>
  <c r="BA88" i="79"/>
  <c r="AV88" i="79"/>
  <c r="AQ88" i="79"/>
  <c r="AC88" i="79"/>
  <c r="W88" i="79"/>
  <c r="P88" i="79"/>
  <c r="BB88" i="79" s="1"/>
  <c r="G88" i="79"/>
  <c r="CH88" i="79"/>
  <c r="BA52" i="79"/>
  <c r="AV52" i="79"/>
  <c r="AQ52" i="79"/>
  <c r="AC52" i="79"/>
  <c r="W52" i="79"/>
  <c r="BB52" i="79" s="1"/>
  <c r="P52" i="79"/>
  <c r="G52" i="79"/>
  <c r="CH52" i="79"/>
  <c r="G51" i="79"/>
  <c r="P51" i="79"/>
  <c r="W51" i="79"/>
  <c r="AC51" i="79"/>
  <c r="AQ51" i="79"/>
  <c r="BB51" i="79" s="1"/>
  <c r="AV51" i="79"/>
  <c r="BA51" i="79"/>
  <c r="CH51" i="79"/>
  <c r="BA46" i="79"/>
  <c r="AV46" i="79"/>
  <c r="AQ46" i="79"/>
  <c r="AC46" i="79"/>
  <c r="W46" i="79"/>
  <c r="P46" i="79"/>
  <c r="G46" i="79"/>
  <c r="CH46" i="79"/>
  <c r="BA45" i="79"/>
  <c r="AV45" i="79"/>
  <c r="AQ45" i="79"/>
  <c r="BB45" i="79" s="1"/>
  <c r="CK45" i="79" s="1"/>
  <c r="C41" i="82" s="1"/>
  <c r="I41" i="82" s="1"/>
  <c r="AC45" i="79"/>
  <c r="W45" i="79"/>
  <c r="P45" i="79"/>
  <c r="G45" i="79"/>
  <c r="CH45" i="79"/>
  <c r="BA44" i="79"/>
  <c r="AV44" i="79"/>
  <c r="AQ44" i="79"/>
  <c r="BB44" i="79" s="1"/>
  <c r="CK44" i="79" s="1"/>
  <c r="C40" i="82" s="1"/>
  <c r="I40" i="82" s="1"/>
  <c r="AC44" i="79"/>
  <c r="W44" i="79"/>
  <c r="P44" i="79"/>
  <c r="G44" i="79"/>
  <c r="CH44" i="79"/>
  <c r="G42" i="79"/>
  <c r="P42" i="79"/>
  <c r="W42" i="79"/>
  <c r="AC42" i="79"/>
  <c r="AQ42" i="79"/>
  <c r="AV42" i="79"/>
  <c r="BA42" i="79"/>
  <c r="CH42" i="79"/>
  <c r="G41" i="79"/>
  <c r="P41" i="79"/>
  <c r="W41" i="79"/>
  <c r="AC41" i="79"/>
  <c r="AQ41" i="79"/>
  <c r="AV41" i="79"/>
  <c r="BA41" i="79"/>
  <c r="CH41" i="79"/>
  <c r="G39" i="79"/>
  <c r="P39" i="79"/>
  <c r="W39" i="79"/>
  <c r="AC39" i="79"/>
  <c r="AQ39" i="79"/>
  <c r="AV39" i="79"/>
  <c r="BA39" i="79"/>
  <c r="CH39" i="79"/>
  <c r="G38" i="79"/>
  <c r="P38" i="79"/>
  <c r="W38" i="79"/>
  <c r="AC38" i="79"/>
  <c r="AQ38" i="79"/>
  <c r="AV38" i="79"/>
  <c r="BA38" i="79"/>
  <c r="CH38" i="79"/>
  <c r="G36" i="79"/>
  <c r="P36" i="79"/>
  <c r="W36" i="79"/>
  <c r="AC36" i="79"/>
  <c r="AQ36" i="79"/>
  <c r="AV36" i="79"/>
  <c r="BA36" i="79"/>
  <c r="CH36" i="79"/>
  <c r="G34" i="79"/>
  <c r="P34" i="79"/>
  <c r="W34" i="79"/>
  <c r="AC34" i="79"/>
  <c r="AQ34" i="79"/>
  <c r="AV34" i="79"/>
  <c r="BA34" i="79"/>
  <c r="CH34" i="79"/>
  <c r="G33" i="79"/>
  <c r="P33" i="79"/>
  <c r="W33" i="79"/>
  <c r="AC33" i="79"/>
  <c r="AQ33" i="79"/>
  <c r="AV33" i="79"/>
  <c r="BA33" i="79"/>
  <c r="CH33" i="79"/>
  <c r="G32" i="79"/>
  <c r="P32" i="79"/>
  <c r="W32" i="79"/>
  <c r="AC32" i="79"/>
  <c r="AQ32" i="79"/>
  <c r="AV32" i="79"/>
  <c r="BA32" i="79"/>
  <c r="CH32" i="79"/>
  <c r="G31" i="79"/>
  <c r="P31" i="79"/>
  <c r="W31" i="79"/>
  <c r="AC31" i="79"/>
  <c r="AQ31" i="79"/>
  <c r="AV31" i="79"/>
  <c r="BA31" i="79"/>
  <c r="CH31" i="79"/>
  <c r="G30" i="79"/>
  <c r="P30" i="79"/>
  <c r="W30" i="79"/>
  <c r="AC30" i="79"/>
  <c r="AQ30" i="79"/>
  <c r="AV30" i="79"/>
  <c r="BA30" i="79"/>
  <c r="CH30" i="79"/>
  <c r="G29" i="79"/>
  <c r="P29" i="79"/>
  <c r="AC29" i="79"/>
  <c r="AQ29" i="79"/>
  <c r="AV29" i="79"/>
  <c r="BA29" i="79"/>
  <c r="CH29" i="79"/>
  <c r="G28" i="79"/>
  <c r="P28" i="79"/>
  <c r="W28" i="79"/>
  <c r="BA28" i="79"/>
  <c r="AV28" i="79"/>
  <c r="AQ28" i="79"/>
  <c r="BB28" i="79" s="1"/>
  <c r="CK28" i="79" s="1"/>
  <c r="AC28" i="79"/>
  <c r="CH28" i="79"/>
  <c r="C19" i="82"/>
  <c r="I19" i="82" s="1"/>
  <c r="BA18" i="79"/>
  <c r="AV18" i="79"/>
  <c r="AQ18" i="79"/>
  <c r="AC18" i="79"/>
  <c r="W18" i="79"/>
  <c r="P18" i="79"/>
  <c r="G18" i="79"/>
  <c r="CH18" i="79"/>
  <c r="BA87" i="79"/>
  <c r="W55" i="79"/>
  <c r="G55" i="79"/>
  <c r="BA43" i="79"/>
  <c r="AV27" i="79"/>
  <c r="AV19" i="79"/>
  <c r="CI80" i="79"/>
  <c r="P91" i="79"/>
  <c r="AM53" i="79"/>
  <c r="AM98" i="79" s="1"/>
  <c r="AV91" i="79"/>
  <c r="R90" i="79"/>
  <c r="W90" i="79" s="1"/>
  <c r="W91" i="79"/>
  <c r="BA105" i="79"/>
  <c r="G60" i="79"/>
  <c r="AC91" i="79"/>
  <c r="AK53" i="79"/>
  <c r="P80" i="79"/>
  <c r="AV80" i="79"/>
  <c r="AQ80" i="79"/>
  <c r="AC80" i="79"/>
  <c r="BA60" i="79"/>
  <c r="AV15" i="79"/>
  <c r="CH12" i="79"/>
  <c r="G91" i="79"/>
  <c r="AC60" i="79"/>
  <c r="AV127" i="79"/>
  <c r="G127" i="79"/>
  <c r="AF110" i="79"/>
  <c r="AF116" i="79"/>
  <c r="AQ105" i="79"/>
  <c r="AV60" i="79"/>
  <c r="AQ91" i="79"/>
  <c r="AC55" i="79"/>
  <c r="Y110" i="79"/>
  <c r="AC110" i="79"/>
  <c r="AC105" i="79"/>
  <c r="AV37" i="79"/>
  <c r="BA91" i="79"/>
  <c r="W105" i="79"/>
  <c r="AV65" i="79"/>
  <c r="AC87" i="79"/>
  <c r="P65" i="79"/>
  <c r="AQ55" i="79"/>
  <c r="P87" i="79"/>
  <c r="BB95" i="79"/>
  <c r="CK95" i="79" s="1"/>
  <c r="C91" i="82" s="1"/>
  <c r="I91" i="82" s="1"/>
  <c r="BB122" i="79"/>
  <c r="CK122" i="79" s="1"/>
  <c r="C118" i="82" s="1"/>
  <c r="I118" i="82" s="1"/>
  <c r="BB128" i="79"/>
  <c r="CK128" i="79" s="1"/>
  <c r="C124" i="82" s="1"/>
  <c r="I124" i="82" s="1"/>
  <c r="AC37" i="79"/>
  <c r="AC27" i="79"/>
  <c r="BA27" i="79"/>
  <c r="CH65" i="79"/>
  <c r="AV55" i="79"/>
  <c r="AR53" i="79"/>
  <c r="AR98" i="79" s="1"/>
  <c r="AP53" i="79"/>
  <c r="AP98" i="79" s="1"/>
  <c r="AQ98" i="79" s="1"/>
  <c r="AQ132" i="79" s="1"/>
  <c r="AO53" i="79"/>
  <c r="AO98" i="79" s="1"/>
  <c r="AJ53" i="79"/>
  <c r="AY53" i="79"/>
  <c r="BA55" i="79"/>
  <c r="AU53" i="79"/>
  <c r="AU98" i="79" s="1"/>
  <c r="AN53" i="79"/>
  <c r="AY115" i="79"/>
  <c r="H115" i="79"/>
  <c r="AW53" i="79"/>
  <c r="AR115" i="79"/>
  <c r="R116" i="79"/>
  <c r="W113" i="79"/>
  <c r="G65" i="79"/>
  <c r="AQ15" i="79"/>
  <c r="AF53" i="79"/>
  <c r="AF98" i="79" s="1"/>
  <c r="AF102" i="79" s="1"/>
  <c r="AF117" i="79"/>
  <c r="AF119" i="79" s="1"/>
  <c r="AF130" i="79" s="1"/>
  <c r="AQ127" i="79"/>
  <c r="W127" i="79"/>
  <c r="AQ35" i="79"/>
  <c r="AC15" i="79"/>
  <c r="X53" i="79"/>
  <c r="X98" i="79" s="1"/>
  <c r="CK52" i="79"/>
  <c r="C48" i="82" s="1"/>
  <c r="I48" i="82" s="1"/>
  <c r="C54" i="82"/>
  <c r="I54" i="82" s="1"/>
  <c r="C58" i="82"/>
  <c r="I58" i="82" s="1"/>
  <c r="C63" i="82"/>
  <c r="I63" i="82" s="1"/>
  <c r="C65" i="82"/>
  <c r="I65" i="82" s="1"/>
  <c r="W37" i="79"/>
  <c r="BC115" i="79"/>
  <c r="CH113" i="79"/>
  <c r="AE115" i="79"/>
  <c r="AQ113" i="79"/>
  <c r="E115" i="79"/>
  <c r="E116" i="79"/>
  <c r="AQ43" i="79"/>
  <c r="P127" i="79"/>
  <c r="AV105" i="79"/>
  <c r="AR110" i="79"/>
  <c r="W60" i="79"/>
  <c r="AQ60" i="79"/>
  <c r="P60" i="79"/>
  <c r="BB60" i="79" s="1"/>
  <c r="Z53" i="79"/>
  <c r="Z98" i="79" s="1"/>
  <c r="AC65" i="79"/>
  <c r="CH60" i="79"/>
  <c r="W65" i="79"/>
  <c r="BB30" i="79"/>
  <c r="CK30" i="79" s="1"/>
  <c r="C26" i="82" s="1"/>
  <c r="I26" i="82" s="1"/>
  <c r="BB39" i="79"/>
  <c r="CK39" i="79" s="1"/>
  <c r="C35" i="82" s="1"/>
  <c r="I35" i="82" s="1"/>
  <c r="BB41" i="79"/>
  <c r="CK41" i="79" s="1"/>
  <c r="CK51" i="79"/>
  <c r="C47" i="82"/>
  <c r="I47" i="82" s="1"/>
  <c r="AQ19" i="79"/>
  <c r="AD53" i="79"/>
  <c r="AD98" i="79"/>
  <c r="V53" i="79"/>
  <c r="V98" i="79" s="1"/>
  <c r="V99" i="79" s="1"/>
  <c r="CH40" i="79"/>
  <c r="CH27" i="79"/>
  <c r="CH37" i="79"/>
  <c r="AG53" i="79"/>
  <c r="AE53" i="79"/>
  <c r="AE98" i="79" s="1"/>
  <c r="G12" i="79"/>
  <c r="CH105" i="79"/>
  <c r="CH55" i="79"/>
  <c r="AB53" i="79"/>
  <c r="AB98" i="79"/>
  <c r="W27" i="79"/>
  <c r="AQ27" i="79"/>
  <c r="CH15" i="79"/>
  <c r="CH43" i="79"/>
  <c r="C72" i="82"/>
  <c r="I72" i="82" s="1"/>
  <c r="BB92" i="79"/>
  <c r="CK92" i="79" s="1"/>
  <c r="C88" i="82" s="1"/>
  <c r="I88" i="82"/>
  <c r="BB107" i="79"/>
  <c r="CK107" i="79" s="1"/>
  <c r="C103" i="82" s="1"/>
  <c r="I103" i="82" s="1"/>
  <c r="BB108" i="79"/>
  <c r="CK108" i="79" s="1"/>
  <c r="C104" i="82" s="1"/>
  <c r="I104" i="82" s="1"/>
  <c r="BB109" i="79"/>
  <c r="CK109" i="79" s="1"/>
  <c r="C105" i="82" s="1"/>
  <c r="I105" i="82" s="1"/>
  <c r="BB114" i="79"/>
  <c r="CK114" i="79" s="1"/>
  <c r="BB118" i="79"/>
  <c r="CK118" i="79"/>
  <c r="I114" i="82"/>
  <c r="BB125" i="79"/>
  <c r="CK125" i="79"/>
  <c r="C121" i="82"/>
  <c r="I121" i="82" s="1"/>
  <c r="CH127" i="79"/>
  <c r="G90" i="79"/>
  <c r="BB18" i="79"/>
  <c r="CK18" i="79" s="1"/>
  <c r="C14" i="82" s="1"/>
  <c r="I14" i="82" s="1"/>
  <c r="BB34" i="79"/>
  <c r="CK34" i="79" s="1"/>
  <c r="C30" i="82" s="1"/>
  <c r="I30" i="82"/>
  <c r="BB36" i="79"/>
  <c r="CK36" i="79" s="1"/>
  <c r="BA127" i="79"/>
  <c r="AC127" i="79"/>
  <c r="BB127" i="79"/>
  <c r="CK127" i="79" s="1"/>
  <c r="C123" i="82" s="1"/>
  <c r="I123" i="82" s="1"/>
  <c r="K110" i="79"/>
  <c r="K116" i="79" s="1"/>
  <c r="CH19" i="79"/>
  <c r="AI53" i="79"/>
  <c r="G105" i="79"/>
  <c r="CH91" i="79"/>
  <c r="AT98" i="79"/>
  <c r="AV43" i="79"/>
  <c r="G15" i="79"/>
  <c r="AM99" i="79"/>
  <c r="AE116" i="79"/>
  <c r="AC14" i="79"/>
  <c r="AC53" i="79"/>
  <c r="BB101" i="79"/>
  <c r="CK101" i="79" s="1"/>
  <c r="C97" i="82" s="1"/>
  <c r="I97" i="82" s="1"/>
  <c r="CA116" i="79"/>
  <c r="I71" i="82"/>
  <c r="AY116" i="79"/>
  <c r="C67" i="82"/>
  <c r="I67" i="82" s="1"/>
  <c r="CH80" i="79"/>
  <c r="G35" i="79"/>
  <c r="W15" i="79"/>
  <c r="BB15" i="79"/>
  <c r="CH87" i="79"/>
  <c r="AQ87" i="79"/>
  <c r="W110" i="79"/>
  <c r="AV14" i="79"/>
  <c r="R53" i="79"/>
  <c r="R98" i="79" s="1"/>
  <c r="W98" i="79" s="1"/>
  <c r="W132" i="79" s="1"/>
  <c r="U53" i="79"/>
  <c r="U98" i="79" s="1"/>
  <c r="U102" i="79" s="1"/>
  <c r="U117" i="79" s="1"/>
  <c r="U119" i="79" s="1"/>
  <c r="U130" i="79" s="1"/>
  <c r="E102" i="79"/>
  <c r="W29" i="79"/>
  <c r="BB29" i="79" s="1"/>
  <c r="CK29" i="79" s="1"/>
  <c r="C25" i="82" s="1"/>
  <c r="I25" i="82" s="1"/>
  <c r="BC116" i="79"/>
  <c r="BB89" i="79"/>
  <c r="CK89" i="79" s="1"/>
  <c r="D115" i="79"/>
  <c r="D116" i="79" s="1"/>
  <c r="G116" i="79" s="1"/>
  <c r="C20" i="82"/>
  <c r="I20" i="82" s="1"/>
  <c r="C21" i="82"/>
  <c r="I21" i="82" s="1"/>
  <c r="C22" i="82"/>
  <c r="I22" i="82" s="1"/>
  <c r="BB33" i="79"/>
  <c r="CK33" i="79" s="1"/>
  <c r="C29" i="82" s="1"/>
  <c r="I29" i="82" s="1"/>
  <c r="C61" i="82"/>
  <c r="I61" i="82" s="1"/>
  <c r="C69" i="82"/>
  <c r="I69" i="82" s="1"/>
  <c r="I75" i="82"/>
  <c r="C78" i="82"/>
  <c r="I78" i="82" s="1"/>
  <c r="BB31" i="79"/>
  <c r="CK31" i="79" s="1"/>
  <c r="BB32" i="79"/>
  <c r="CK32" i="79"/>
  <c r="C28" i="82" s="1"/>
  <c r="I28" i="82" s="1"/>
  <c r="BB38" i="79"/>
  <c r="CK38" i="79" s="1"/>
  <c r="BB42" i="79"/>
  <c r="CK42" i="79" s="1"/>
  <c r="C38" i="82" s="1"/>
  <c r="I38" i="82" s="1"/>
  <c r="I79" i="82"/>
  <c r="I80" i="82"/>
  <c r="BE116" i="79"/>
  <c r="C120" i="82"/>
  <c r="I120" i="82" s="1"/>
  <c r="CH14" i="79"/>
  <c r="AI98" i="79"/>
  <c r="AI102" i="79" s="1"/>
  <c r="BH102" i="79"/>
  <c r="BH117" i="79"/>
  <c r="BH119" i="79" s="1"/>
  <c r="BH130" i="79" s="1"/>
  <c r="CH110" i="79"/>
  <c r="AQ14" i="79"/>
  <c r="CH90" i="79"/>
  <c r="BS116" i="79"/>
  <c r="BM116" i="79"/>
  <c r="CJ116" i="79"/>
  <c r="BT116" i="79"/>
  <c r="AG98" i="79"/>
  <c r="AG99" i="79" s="1"/>
  <c r="BN99" i="79"/>
  <c r="BY116" i="79"/>
  <c r="CI116" i="79"/>
  <c r="AE102" i="79"/>
  <c r="AE117" i="79" s="1"/>
  <c r="AE119" i="79" s="1"/>
  <c r="AE130" i="79" s="1"/>
  <c r="BB100" i="79"/>
  <c r="CK100" i="79"/>
  <c r="C96" i="82" s="1"/>
  <c r="I96" i="82" s="1"/>
  <c r="BB106" i="79"/>
  <c r="CK106" i="79" s="1"/>
  <c r="BB121" i="79"/>
  <c r="CK121" i="79"/>
  <c r="C117" i="82" s="1"/>
  <c r="I117" i="82" s="1"/>
  <c r="BB123" i="79"/>
  <c r="CK123" i="79"/>
  <c r="C119" i="82"/>
  <c r="I119" i="82" s="1"/>
  <c r="M116" i="79"/>
  <c r="C68" i="82"/>
  <c r="I68" i="82" s="1"/>
  <c r="BB93" i="79"/>
  <c r="CK93" i="79" s="1"/>
  <c r="C89" i="82" s="1"/>
  <c r="I89" i="82" s="1"/>
  <c r="BB126" i="79"/>
  <c r="CK126" i="79"/>
  <c r="C122" i="82" s="1"/>
  <c r="I122" i="82" s="1"/>
  <c r="CC116" i="79"/>
  <c r="BW116" i="79"/>
  <c r="BR116" i="79"/>
  <c r="CF102" i="79"/>
  <c r="CF117" i="79"/>
  <c r="CF119" i="79" s="1"/>
  <c r="CF130" i="79" s="1"/>
  <c r="AQ65" i="79"/>
  <c r="BG116" i="79"/>
  <c r="BR102" i="79"/>
  <c r="CB116" i="79"/>
  <c r="BZ116" i="79"/>
  <c r="BQ116" i="79"/>
  <c r="BN116" i="79"/>
  <c r="BJ116" i="79"/>
  <c r="AH116" i="79"/>
  <c r="AC12" i="79"/>
  <c r="AQ37" i="79"/>
  <c r="AK102" i="79"/>
  <c r="AK117" i="79" s="1"/>
  <c r="AK119" i="79" s="1"/>
  <c r="AK130" i="79" s="1"/>
  <c r="BV99" i="79"/>
  <c r="BF116" i="79"/>
  <c r="BO102" i="79"/>
  <c r="BO117" i="79"/>
  <c r="BO119" i="79" s="1"/>
  <c r="BO130" i="79" s="1"/>
  <c r="BO99" i="79"/>
  <c r="BR99" i="79"/>
  <c r="AQ53" i="79"/>
  <c r="E117" i="79"/>
  <c r="E119" i="79"/>
  <c r="E130" i="79" s="1"/>
  <c r="BD116" i="79"/>
  <c r="CH115" i="79"/>
  <c r="CD116" i="79"/>
  <c r="AX116" i="79"/>
  <c r="BA116" i="79" s="1"/>
  <c r="AQ110" i="79"/>
  <c r="BU116" i="79"/>
  <c r="AN116" i="79"/>
  <c r="G113" i="79"/>
  <c r="BD102" i="79"/>
  <c r="BD117" i="79" s="1"/>
  <c r="BD119" i="79" s="1"/>
  <c r="BD130" i="79" s="1"/>
  <c r="BD99" i="79"/>
  <c r="BN102" i="79"/>
  <c r="BN117" i="79"/>
  <c r="BN119" i="79"/>
  <c r="BN130" i="79" s="1"/>
  <c r="BB37" i="79"/>
  <c r="BV102" i="79"/>
  <c r="BV117" i="79" s="1"/>
  <c r="BV119" i="79" s="1"/>
  <c r="BV130" i="79" s="1"/>
  <c r="BR117" i="79"/>
  <c r="BR119" i="79" s="1"/>
  <c r="BR130" i="79" s="1"/>
  <c r="BX99" i="79"/>
  <c r="BX102" i="79"/>
  <c r="BX117" i="79" s="1"/>
  <c r="BX119" i="79" s="1"/>
  <c r="BX130" i="79" s="1"/>
  <c r="CB99" i="79"/>
  <c r="CB102" i="79"/>
  <c r="CB117" i="79" s="1"/>
  <c r="CB119" i="79" s="1"/>
  <c r="CB130" i="79" s="1"/>
  <c r="BT102" i="79"/>
  <c r="BT117" i="79"/>
  <c r="BT119" i="79" s="1"/>
  <c r="BT130" i="79" s="1"/>
  <c r="BT99" i="79"/>
  <c r="AA116" i="79"/>
  <c r="AO99" i="79"/>
  <c r="AO102" i="79"/>
  <c r="CF99" i="79"/>
  <c r="CH53" i="79"/>
  <c r="BL99" i="79"/>
  <c r="BL102" i="79"/>
  <c r="BL117" i="79" s="1"/>
  <c r="BL119" i="79" s="1"/>
  <c r="BL130" i="79" s="1"/>
  <c r="BP102" i="79"/>
  <c r="BP117" i="79"/>
  <c r="BP119" i="79" s="1"/>
  <c r="BP130" i="79" s="1"/>
  <c r="BP99" i="79"/>
  <c r="W19" i="79"/>
  <c r="BB19" i="79" s="1"/>
  <c r="U116" i="79"/>
  <c r="S116" i="79"/>
  <c r="BB91" i="79"/>
  <c r="CK91" i="79" s="1"/>
  <c r="AS116" i="79"/>
  <c r="AV115" i="79"/>
  <c r="Q116" i="79"/>
  <c r="B116" i="79"/>
  <c r="G115" i="79"/>
  <c r="AW116" i="79"/>
  <c r="AD116" i="79"/>
  <c r="AQ115" i="79"/>
  <c r="AI99" i="79"/>
  <c r="AM102" i="79"/>
  <c r="BF102" i="79"/>
  <c r="BF117" i="79" s="1"/>
  <c r="BF119" i="79" s="1"/>
  <c r="BF130" i="79" s="1"/>
  <c r="T116" i="79"/>
  <c r="C9" i="82"/>
  <c r="I9" i="82" s="1"/>
  <c r="C8" i="82"/>
  <c r="C24" i="82"/>
  <c r="I24" i="82" s="1"/>
  <c r="C85" i="82"/>
  <c r="I85" i="82" s="1"/>
  <c r="C32" i="82"/>
  <c r="I32" i="82" s="1"/>
  <c r="CK35" i="79"/>
  <c r="C31" i="82"/>
  <c r="CK113" i="79"/>
  <c r="C109" i="82" s="1"/>
  <c r="I109" i="82" s="1"/>
  <c r="C110" i="82"/>
  <c r="I110" i="82" s="1"/>
  <c r="CK60" i="79"/>
  <c r="C56" i="82"/>
  <c r="I56" i="82" s="1"/>
  <c r="C52" i="82"/>
  <c r="I52" i="82" s="1"/>
  <c r="CK55" i="79"/>
  <c r="C50" i="82"/>
  <c r="I50" i="82" s="1"/>
  <c r="C37" i="82"/>
  <c r="I37" i="82" s="1"/>
  <c r="W53" i="79"/>
  <c r="W116" i="79"/>
  <c r="BB65" i="79"/>
  <c r="AZ116" i="79"/>
  <c r="BA115" i="79"/>
  <c r="P14" i="79"/>
  <c r="AK99" i="79"/>
  <c r="AF99" i="79"/>
  <c r="AR99" i="79"/>
  <c r="BA113" i="79"/>
  <c r="I115" i="79"/>
  <c r="P115" i="79" s="1"/>
  <c r="P113" i="79"/>
  <c r="X115" i="79"/>
  <c r="X116" i="79" s="1"/>
  <c r="AC116" i="79" s="1"/>
  <c r="AC113" i="79"/>
  <c r="W35" i="79"/>
  <c r="AC35" i="79"/>
  <c r="P90" i="79"/>
  <c r="H110" i="79"/>
  <c r="H116" i="79" s="1"/>
  <c r="P105" i="79"/>
  <c r="BB105" i="79"/>
  <c r="Q102" i="79"/>
  <c r="AQ12" i="79"/>
  <c r="P55" i="79"/>
  <c r="BB55" i="79" s="1"/>
  <c r="V102" i="79"/>
  <c r="V117" i="79"/>
  <c r="V119" i="79" s="1"/>
  <c r="V130" i="79" s="1"/>
  <c r="P43" i="79"/>
  <c r="BB43" i="79"/>
  <c r="P27" i="79"/>
  <c r="I116" i="79"/>
  <c r="AC115" i="79"/>
  <c r="Q117" i="79"/>
  <c r="P110" i="79"/>
  <c r="Q119" i="79"/>
  <c r="P19" i="79"/>
  <c r="N102" i="79"/>
  <c r="N99" i="79"/>
  <c r="CK40" i="79" l="1"/>
  <c r="C36" i="82" s="1"/>
  <c r="I36" i="82" s="1"/>
  <c r="I31" i="82"/>
  <c r="F49" i="82"/>
  <c r="I8" i="82"/>
  <c r="F94" i="82"/>
  <c r="I51" i="82"/>
  <c r="F112" i="82"/>
  <c r="F43" i="82"/>
  <c r="CI47" i="79"/>
  <c r="CN92" i="79"/>
  <c r="CK27" i="79"/>
  <c r="C23" i="82" s="1"/>
  <c r="I23" i="82" s="1"/>
  <c r="C27" i="82"/>
  <c r="I27" i="82" s="1"/>
  <c r="Z99" i="79"/>
  <c r="Z102" i="79"/>
  <c r="Z117" i="79" s="1"/>
  <c r="Z119" i="79" s="1"/>
  <c r="Z130" i="79" s="1"/>
  <c r="CK37" i="79"/>
  <c r="C33" i="82" s="1"/>
  <c r="I33" i="82" s="1"/>
  <c r="C34" i="82"/>
  <c r="I34" i="82" s="1"/>
  <c r="C87" i="82"/>
  <c r="I87" i="82" s="1"/>
  <c r="CK90" i="79"/>
  <c r="C86" i="82" s="1"/>
  <c r="I86" i="82" s="1"/>
  <c r="C102" i="82"/>
  <c r="I102" i="82" s="1"/>
  <c r="CK105" i="79"/>
  <c r="C101" i="82" s="1"/>
  <c r="I101" i="82" s="1"/>
  <c r="AC98" i="79"/>
  <c r="AC132" i="79" s="1"/>
  <c r="Q130" i="79"/>
  <c r="G14" i="79"/>
  <c r="C47" i="79"/>
  <c r="AG102" i="79"/>
  <c r="AG117" i="79" s="1"/>
  <c r="AG119" i="79" s="1"/>
  <c r="AG130" i="79" s="1"/>
  <c r="AS98" i="79"/>
  <c r="AV98" i="79" s="1"/>
  <c r="AV132" i="79" s="1"/>
  <c r="AV53" i="79"/>
  <c r="AQ129" i="79"/>
  <c r="U99" i="79"/>
  <c r="AQ90" i="79"/>
  <c r="AE99" i="79"/>
  <c r="CG116" i="79"/>
  <c r="CH116" i="79" s="1"/>
  <c r="AM116" i="79"/>
  <c r="AM117" i="79" s="1"/>
  <c r="AM119" i="79" s="1"/>
  <c r="AM130" i="79" s="1"/>
  <c r="AC90" i="79"/>
  <c r="CD47" i="79"/>
  <c r="BJ47" i="79"/>
  <c r="AR102" i="79"/>
  <c r="O116" i="79"/>
  <c r="P116" i="79" s="1"/>
  <c r="G110" i="79"/>
  <c r="BZ47" i="79"/>
  <c r="AV110" i="79"/>
  <c r="BB110" i="79" s="1"/>
  <c r="CK110" i="79" s="1"/>
  <c r="C106" i="82" s="1"/>
  <c r="I106" i="82" s="1"/>
  <c r="AR116" i="79"/>
  <c r="AV116" i="79" s="1"/>
  <c r="CH129" i="79"/>
  <c r="AV129" i="79"/>
  <c r="AW98" i="79"/>
  <c r="BA98" i="79" s="1"/>
  <c r="BA53" i="79"/>
  <c r="AO116" i="79"/>
  <c r="AO117" i="79" s="1"/>
  <c r="AO119" i="79" s="1"/>
  <c r="AO130" i="79" s="1"/>
  <c r="BA90" i="79"/>
  <c r="AY98" i="79"/>
  <c r="W115" i="79"/>
  <c r="BB115" i="79" s="1"/>
  <c r="CK115" i="79" s="1"/>
  <c r="C111" i="82" s="1"/>
  <c r="I111" i="82" s="1"/>
  <c r="BA14" i="79"/>
  <c r="BB14" i="79" s="1"/>
  <c r="AW47" i="79"/>
  <c r="O98" i="79"/>
  <c r="BB59" i="79"/>
  <c r="CK59" i="79" s="1"/>
  <c r="C55" i="82" s="1"/>
  <c r="I55" i="82" s="1"/>
  <c r="BW47" i="79"/>
  <c r="BQ47" i="79"/>
  <c r="G27" i="79"/>
  <c r="BB27" i="79" s="1"/>
  <c r="S47" i="79"/>
  <c r="Y47" i="79"/>
  <c r="AX47" i="79"/>
  <c r="F98" i="79"/>
  <c r="AU116" i="79"/>
  <c r="CC47" i="79"/>
  <c r="BC47" i="79"/>
  <c r="E99" i="79"/>
  <c r="D47" i="79"/>
  <c r="G47" i="79" s="1"/>
  <c r="R47" i="79"/>
  <c r="X47" i="79"/>
  <c r="AP47" i="79"/>
  <c r="BU98" i="79"/>
  <c r="BI47" i="79"/>
  <c r="AN47" i="79"/>
  <c r="AD47" i="79"/>
  <c r="B98" i="79"/>
  <c r="G49" i="79"/>
  <c r="CN122" i="79" s="1"/>
  <c r="CN121" i="79" s="1"/>
  <c r="AV113" i="79"/>
  <c r="BB113" i="79" s="1"/>
  <c r="BA80" i="79"/>
  <c r="AI116" i="79"/>
  <c r="AI117" i="79" s="1"/>
  <c r="AI119" i="79" s="1"/>
  <c r="AI130" i="79" s="1"/>
  <c r="W87" i="79"/>
  <c r="BB87" i="79" s="1"/>
  <c r="CA47" i="79"/>
  <c r="BU47" i="79"/>
  <c r="BB17" i="79"/>
  <c r="CK17" i="79" s="1"/>
  <c r="C13" i="82" s="1"/>
  <c r="I13" i="82" s="1"/>
  <c r="O47" i="79"/>
  <c r="P35" i="79"/>
  <c r="BB35" i="79" s="1"/>
  <c r="CI50" i="79"/>
  <c r="CK20" i="79"/>
  <c r="BY98" i="79"/>
  <c r="W80" i="79"/>
  <c r="BB81" i="79"/>
  <c r="CK81" i="79" s="1"/>
  <c r="CG47" i="79"/>
  <c r="BG47" i="79"/>
  <c r="BB21" i="79"/>
  <c r="CK21" i="79" s="1"/>
  <c r="C17" i="82" s="1"/>
  <c r="I17" i="82" s="1"/>
  <c r="AL47" i="79"/>
  <c r="AU47" i="79"/>
  <c r="H47" i="79"/>
  <c r="BB50" i="79"/>
  <c r="K47" i="79"/>
  <c r="J53" i="79"/>
  <c r="BI98" i="79"/>
  <c r="BS47" i="79"/>
  <c r="BM47" i="79"/>
  <c r="CJ47" i="79"/>
  <c r="AB47" i="79"/>
  <c r="AJ47" i="79"/>
  <c r="AT47" i="79"/>
  <c r="BB75" i="79"/>
  <c r="CK75" i="79" s="1"/>
  <c r="C70" i="82" s="1"/>
  <c r="I70" i="82" s="1"/>
  <c r="BB67" i="79"/>
  <c r="CK67" i="79" s="1"/>
  <c r="C62" i="82" s="1"/>
  <c r="I62" i="82" s="1"/>
  <c r="M53" i="79"/>
  <c r="M98" i="79" s="1"/>
  <c r="M99" i="79" s="1"/>
  <c r="J98" i="79"/>
  <c r="CN126" i="79"/>
  <c r="BC98" i="79"/>
  <c r="CH98" i="79" s="1"/>
  <c r="BB46" i="79"/>
  <c r="CK46" i="79" s="1"/>
  <c r="AV49" i="79"/>
  <c r="BB49" i="79" s="1"/>
  <c r="CE47" i="79"/>
  <c r="BY47" i="79"/>
  <c r="B99" i="79"/>
  <c r="AA47" i="79"/>
  <c r="AS47" i="79"/>
  <c r="AV47" i="79" s="1"/>
  <c r="AZ47" i="79"/>
  <c r="P12" i="79"/>
  <c r="BB12" i="79" s="1"/>
  <c r="J47" i="79"/>
  <c r="I98" i="79"/>
  <c r="I102" i="79" s="1"/>
  <c r="I117" i="79" s="1"/>
  <c r="I119" i="79" s="1"/>
  <c r="I130" i="79" s="1"/>
  <c r="BA129" i="79"/>
  <c r="BB129" i="79" s="1"/>
  <c r="CK129" i="79" s="1"/>
  <c r="C125" i="82" s="1"/>
  <c r="I125" i="82" s="1"/>
  <c r="BK47" i="79"/>
  <c r="BE47" i="79"/>
  <c r="F47" i="79"/>
  <c r="T47" i="79"/>
  <c r="AH47" i="79"/>
  <c r="BB85" i="79"/>
  <c r="CK85" i="79" s="1"/>
  <c r="C81" i="82" s="1"/>
  <c r="I81" i="82" s="1"/>
  <c r="BB71" i="79"/>
  <c r="CK71" i="79" s="1"/>
  <c r="C66" i="82" s="1"/>
  <c r="I66" i="82" s="1"/>
  <c r="D53" i="79"/>
  <c r="L53" i="79"/>
  <c r="L98" i="79" s="1"/>
  <c r="L102" i="79" s="1"/>
  <c r="L117" i="79" s="1"/>
  <c r="L119" i="79" s="1"/>
  <c r="L130" i="79" s="1"/>
  <c r="CK15" i="79" l="1"/>
  <c r="F95" i="82"/>
  <c r="F98" i="82"/>
  <c r="F113" i="82" s="1"/>
  <c r="F115" i="82" s="1"/>
  <c r="F126" i="82" s="1"/>
  <c r="CP92" i="79"/>
  <c r="CN93" i="79"/>
  <c r="BB116" i="79"/>
  <c r="CK116" i="79" s="1"/>
  <c r="C112" i="82" s="1"/>
  <c r="I112" i="82" s="1"/>
  <c r="C42" i="82"/>
  <c r="I42" i="82" s="1"/>
  <c r="CK43" i="79"/>
  <c r="C39" i="82" s="1"/>
  <c r="I39" i="82" s="1"/>
  <c r="AJ99" i="79"/>
  <c r="AJ102" i="79"/>
  <c r="AJ117" i="79" s="1"/>
  <c r="AJ119" i="79" s="1"/>
  <c r="AJ130" i="79" s="1"/>
  <c r="CA102" i="79"/>
  <c r="CA117" i="79" s="1"/>
  <c r="CA119" i="79" s="1"/>
  <c r="CA130" i="79" s="1"/>
  <c r="CA99" i="79"/>
  <c r="AN99" i="79"/>
  <c r="AN102" i="79"/>
  <c r="AN117" i="79" s="1"/>
  <c r="AN119" i="79" s="1"/>
  <c r="AN130" i="79" s="1"/>
  <c r="AC47" i="79"/>
  <c r="X102" i="79"/>
  <c r="X99" i="79"/>
  <c r="CK65" i="79"/>
  <c r="C60" i="82" s="1"/>
  <c r="I60" i="82" s="1"/>
  <c r="M102" i="79"/>
  <c r="M117" i="79" s="1"/>
  <c r="M119" i="79" s="1"/>
  <c r="M130" i="79" s="1"/>
  <c r="T99" i="79"/>
  <c r="T102" i="79"/>
  <c r="T117" i="79" s="1"/>
  <c r="T119" i="79" s="1"/>
  <c r="T130" i="79" s="1"/>
  <c r="AB102" i="79"/>
  <c r="AB117" i="79" s="1"/>
  <c r="AB119" i="79" s="1"/>
  <c r="AB130" i="79" s="1"/>
  <c r="AB99" i="79"/>
  <c r="H99" i="79"/>
  <c r="P47" i="79"/>
  <c r="H102" i="79"/>
  <c r="R99" i="79"/>
  <c r="R102" i="79"/>
  <c r="AX102" i="79"/>
  <c r="AX117" i="79" s="1"/>
  <c r="AX119" i="79" s="1"/>
  <c r="AX130" i="79" s="1"/>
  <c r="AX99" i="79"/>
  <c r="BA47" i="79"/>
  <c r="AW99" i="79"/>
  <c r="AW102" i="79"/>
  <c r="BA132" i="79"/>
  <c r="CK53" i="79"/>
  <c r="C49" i="82" s="1"/>
  <c r="I49" i="82" s="1"/>
  <c r="F99" i="79"/>
  <c r="F102" i="79"/>
  <c r="F117" i="79" s="1"/>
  <c r="F119" i="79" s="1"/>
  <c r="F130" i="79" s="1"/>
  <c r="CK19" i="79"/>
  <c r="C15" i="82" s="1"/>
  <c r="I15" i="82" s="1"/>
  <c r="C16" i="82"/>
  <c r="I16" i="82" s="1"/>
  <c r="C11" i="82"/>
  <c r="I11" i="82" s="1"/>
  <c r="CK14" i="79"/>
  <c r="C10" i="82" s="1"/>
  <c r="I10" i="82" s="1"/>
  <c r="Y99" i="79"/>
  <c r="Y102" i="79"/>
  <c r="Y117" i="79" s="1"/>
  <c r="Y119" i="79" s="1"/>
  <c r="Y130" i="79" s="1"/>
  <c r="I99" i="79"/>
  <c r="AR117" i="79"/>
  <c r="AQ116" i="79"/>
  <c r="AU99" i="79"/>
  <c r="AU102" i="79"/>
  <c r="AU117" i="79" s="1"/>
  <c r="AU119" i="79" s="1"/>
  <c r="AU130" i="79" s="1"/>
  <c r="BE102" i="79"/>
  <c r="BE117" i="79" s="1"/>
  <c r="BE119" i="79" s="1"/>
  <c r="BE130" i="79" s="1"/>
  <c r="BE99" i="79"/>
  <c r="AA99" i="79"/>
  <c r="AA102" i="79"/>
  <c r="AA117" i="79" s="1"/>
  <c r="AA119" i="79" s="1"/>
  <c r="AA130" i="79" s="1"/>
  <c r="BM99" i="79"/>
  <c r="BM102" i="79"/>
  <c r="BM117" i="79" s="1"/>
  <c r="BM119" i="79" s="1"/>
  <c r="BM130" i="79" s="1"/>
  <c r="AL99" i="79"/>
  <c r="AL102" i="79"/>
  <c r="AL117" i="79" s="1"/>
  <c r="AL119" i="79" s="1"/>
  <c r="AL130" i="79" s="1"/>
  <c r="CI49" i="79"/>
  <c r="CJ50" i="79"/>
  <c r="CJ49" i="79" s="1"/>
  <c r="CJ98" i="79" s="1"/>
  <c r="CJ102" i="79" s="1"/>
  <c r="CJ117" i="79" s="1"/>
  <c r="CJ119" i="79" s="1"/>
  <c r="CJ130" i="79" s="1"/>
  <c r="BB80" i="79"/>
  <c r="BI99" i="79"/>
  <c r="BI102" i="79"/>
  <c r="BI117" i="79" s="1"/>
  <c r="BI119" i="79" s="1"/>
  <c r="BI130" i="79" s="1"/>
  <c r="S102" i="79"/>
  <c r="S117" i="79" s="1"/>
  <c r="S119" i="79" s="1"/>
  <c r="S130" i="79" s="1"/>
  <c r="S99" i="79"/>
  <c r="BZ99" i="79"/>
  <c r="BZ102" i="79"/>
  <c r="BZ117" i="79" s="1"/>
  <c r="BZ119" i="79" s="1"/>
  <c r="BZ130" i="79" s="1"/>
  <c r="BJ99" i="79"/>
  <c r="BJ102" i="79"/>
  <c r="BJ117" i="79" s="1"/>
  <c r="BJ119" i="79" s="1"/>
  <c r="BJ130" i="79" s="1"/>
  <c r="AZ99" i="79"/>
  <c r="AZ102" i="79"/>
  <c r="AZ117" i="79" s="1"/>
  <c r="AZ119" i="79" s="1"/>
  <c r="AZ130" i="79" s="1"/>
  <c r="BK99" i="79"/>
  <c r="BK102" i="79"/>
  <c r="BK117" i="79" s="1"/>
  <c r="BK119" i="79" s="1"/>
  <c r="BK130" i="79" s="1"/>
  <c r="BS99" i="79"/>
  <c r="BS102" i="79"/>
  <c r="BS117" i="79" s="1"/>
  <c r="BS119" i="79" s="1"/>
  <c r="BS130" i="79" s="1"/>
  <c r="CH47" i="79"/>
  <c r="BC99" i="79"/>
  <c r="BC102" i="79"/>
  <c r="W47" i="79"/>
  <c r="CD99" i="79"/>
  <c r="CD102" i="79"/>
  <c r="CD117" i="79" s="1"/>
  <c r="CD119" i="79" s="1"/>
  <c r="CD130" i="79" s="1"/>
  <c r="D98" i="79"/>
  <c r="D99" i="79" s="1"/>
  <c r="G53" i="79"/>
  <c r="BY102" i="79"/>
  <c r="BY117" i="79" s="1"/>
  <c r="BY119" i="79" s="1"/>
  <c r="BY130" i="79" s="1"/>
  <c r="BY99" i="79"/>
  <c r="BG99" i="79"/>
  <c r="BG102" i="79"/>
  <c r="BG117" i="79" s="1"/>
  <c r="BG119" i="79" s="1"/>
  <c r="BG130" i="79" s="1"/>
  <c r="O102" i="79"/>
  <c r="O117" i="79" s="1"/>
  <c r="O119" i="79" s="1"/>
  <c r="O130" i="79" s="1"/>
  <c r="O99" i="79"/>
  <c r="L99" i="79"/>
  <c r="CC102" i="79"/>
  <c r="CC117" i="79" s="1"/>
  <c r="CC119" i="79" s="1"/>
  <c r="CC130" i="79" s="1"/>
  <c r="CC99" i="79"/>
  <c r="BQ99" i="79"/>
  <c r="BQ102" i="79"/>
  <c r="BQ117" i="79" s="1"/>
  <c r="BQ119" i="79" s="1"/>
  <c r="BQ130" i="79" s="1"/>
  <c r="AY102" i="79"/>
  <c r="AY117" i="79" s="1"/>
  <c r="AY119" i="79" s="1"/>
  <c r="AY130" i="79" s="1"/>
  <c r="AY99" i="79"/>
  <c r="AS102" i="79"/>
  <c r="AS117" i="79" s="1"/>
  <c r="AS119" i="79" s="1"/>
  <c r="AS130" i="79" s="1"/>
  <c r="AS99" i="79"/>
  <c r="AV99" i="79" s="1"/>
  <c r="P98" i="79"/>
  <c r="P132" i="79" s="1"/>
  <c r="CE102" i="79"/>
  <c r="CE117" i="79" s="1"/>
  <c r="CE119" i="79" s="1"/>
  <c r="CE130" i="79" s="1"/>
  <c r="CE99" i="79"/>
  <c r="P53" i="79"/>
  <c r="BB53" i="79" s="1"/>
  <c r="CG102" i="79"/>
  <c r="CG117" i="79" s="1"/>
  <c r="CG119" i="79" s="1"/>
  <c r="CG130" i="79" s="1"/>
  <c r="CG99" i="79"/>
  <c r="B102" i="79"/>
  <c r="BW99" i="79"/>
  <c r="BW102" i="79"/>
  <c r="BW117" i="79" s="1"/>
  <c r="BW119" i="79" s="1"/>
  <c r="BW130" i="79" s="1"/>
  <c r="BB90" i="79"/>
  <c r="AH99" i="79"/>
  <c r="AH102" i="79"/>
  <c r="AH117" i="79" s="1"/>
  <c r="AH119" i="79" s="1"/>
  <c r="AH130" i="79" s="1"/>
  <c r="J99" i="79"/>
  <c r="J102" i="79"/>
  <c r="J117" i="79" s="1"/>
  <c r="J119" i="79" s="1"/>
  <c r="J130" i="79" s="1"/>
  <c r="AT99" i="79"/>
  <c r="AT102" i="79"/>
  <c r="AT117" i="79" s="1"/>
  <c r="AT119" i="79" s="1"/>
  <c r="AT130" i="79" s="1"/>
  <c r="K99" i="79"/>
  <c r="K102" i="79"/>
  <c r="K117" i="79" s="1"/>
  <c r="K119" i="79" s="1"/>
  <c r="K130" i="79" s="1"/>
  <c r="C77" i="82"/>
  <c r="I77" i="82" s="1"/>
  <c r="CK80" i="79"/>
  <c r="C76" i="82" s="1"/>
  <c r="I76" i="82" s="1"/>
  <c r="BU102" i="79"/>
  <c r="BU117" i="79" s="1"/>
  <c r="BU119" i="79" s="1"/>
  <c r="BU130" i="79" s="1"/>
  <c r="BU99" i="79"/>
  <c r="AQ47" i="79"/>
  <c r="AD102" i="79"/>
  <c r="AD99" i="79"/>
  <c r="AP99" i="79"/>
  <c r="AP102" i="79"/>
  <c r="AP117" i="79" s="1"/>
  <c r="AP119" i="79" s="1"/>
  <c r="AP130" i="79" s="1"/>
  <c r="C99" i="79"/>
  <c r="G99" i="79" s="1"/>
  <c r="C102" i="79"/>
  <c r="C117" i="79" s="1"/>
  <c r="C119" i="79" s="1"/>
  <c r="C130" i="79" s="1"/>
  <c r="CP101" i="79" l="1"/>
  <c r="CI88" i="79" s="1"/>
  <c r="CN94" i="79"/>
  <c r="CP94" i="79" s="1"/>
  <c r="CP93" i="79"/>
  <c r="AQ99" i="79"/>
  <c r="AV102" i="79"/>
  <c r="W99" i="79"/>
  <c r="AR119" i="79"/>
  <c r="AV117" i="79"/>
  <c r="BB98" i="79"/>
  <c r="H117" i="79"/>
  <c r="P102" i="79"/>
  <c r="B117" i="79"/>
  <c r="BA102" i="79"/>
  <c r="AW117" i="79"/>
  <c r="CK50" i="79"/>
  <c r="G98" i="79"/>
  <c r="G132" i="79" s="1"/>
  <c r="BB132" i="79" s="1"/>
  <c r="CJ99" i="79"/>
  <c r="BA99" i="79"/>
  <c r="P99" i="79"/>
  <c r="AC99" i="79"/>
  <c r="CH99" i="79"/>
  <c r="R117" i="79"/>
  <c r="W102" i="79"/>
  <c r="BB47" i="79"/>
  <c r="CK47" i="79" s="1"/>
  <c r="C43" i="82" s="1"/>
  <c r="I43" i="82" s="1"/>
  <c r="AC102" i="79"/>
  <c r="X117" i="79"/>
  <c r="AQ102" i="79"/>
  <c r="AD117" i="79"/>
  <c r="D102" i="79"/>
  <c r="D117" i="79" s="1"/>
  <c r="D119" i="79" s="1"/>
  <c r="D130" i="79" s="1"/>
  <c r="CH102" i="79"/>
  <c r="BC117" i="79"/>
  <c r="CK88" i="79" l="1"/>
  <c r="CI87" i="79"/>
  <c r="CI98" i="79" s="1"/>
  <c r="CK49" i="79"/>
  <c r="C45" i="82" s="1"/>
  <c r="I45" i="82" s="1"/>
  <c r="C46" i="82"/>
  <c r="I46" i="82" s="1"/>
  <c r="AR130" i="79"/>
  <c r="AV130" i="79" s="1"/>
  <c r="AV119" i="79"/>
  <c r="AD119" i="79"/>
  <c r="AQ117" i="79"/>
  <c r="G102" i="79"/>
  <c r="BB102" i="79" s="1"/>
  <c r="CH117" i="79"/>
  <c r="BC119" i="79"/>
  <c r="W117" i="79"/>
  <c r="R119" i="79"/>
  <c r="AW119" i="79"/>
  <c r="BA117" i="79"/>
  <c r="B119" i="79"/>
  <c r="G117" i="79"/>
  <c r="X119" i="79"/>
  <c r="AC117" i="79"/>
  <c r="BB99" i="79"/>
  <c r="P117" i="79"/>
  <c r="H119" i="79"/>
  <c r="CI99" i="79" l="1"/>
  <c r="CK99" i="79" s="1"/>
  <c r="C95" i="82" s="1"/>
  <c r="I95" i="82" s="1"/>
  <c r="CI102" i="79"/>
  <c r="CI117" i="79" s="1"/>
  <c r="CI119" i="79" s="1"/>
  <c r="CI130" i="79" s="1"/>
  <c r="CN120" i="79" s="1"/>
  <c r="CN127" i="79" s="1"/>
  <c r="CK87" i="79"/>
  <c r="C83" i="82" s="1"/>
  <c r="I83" i="82" s="1"/>
  <c r="C84" i="82"/>
  <c r="I84" i="82" s="1"/>
  <c r="CK98" i="79"/>
  <c r="C94" i="82" s="1"/>
  <c r="I94" i="82" s="1"/>
  <c r="G119" i="79"/>
  <c r="B130" i="79"/>
  <c r="G130" i="79" s="1"/>
  <c r="BB117" i="79"/>
  <c r="AQ119" i="79"/>
  <c r="AD130" i="79"/>
  <c r="AQ130" i="79" s="1"/>
  <c r="H130" i="79"/>
  <c r="P130" i="79" s="1"/>
  <c r="P119" i="79"/>
  <c r="AW130" i="79"/>
  <c r="BA130" i="79" s="1"/>
  <c r="BB130" i="79" s="1"/>
  <c r="BA119" i="79"/>
  <c r="R130" i="79"/>
  <c r="W130" i="79" s="1"/>
  <c r="W119" i="79"/>
  <c r="BC130" i="79"/>
  <c r="CH130" i="79" s="1"/>
  <c r="CH119" i="79"/>
  <c r="X130" i="79"/>
  <c r="AC130" i="79" s="1"/>
  <c r="AC119" i="79"/>
  <c r="CK102" i="79" l="1"/>
  <c r="C98" i="82" s="1"/>
  <c r="I98" i="82" s="1"/>
  <c r="CK130" i="79"/>
  <c r="C126" i="82" s="1"/>
  <c r="I126" i="82" s="1"/>
  <c r="CK117" i="79"/>
  <c r="C113" i="82" s="1"/>
  <c r="I113" i="82" s="1"/>
  <c r="BB119" i="79"/>
  <c r="CK119" i="79" s="1"/>
  <c r="C115" i="82" s="1"/>
  <c r="I115" i="82" s="1"/>
</calcChain>
</file>

<file path=xl/sharedStrings.xml><?xml version="1.0" encoding="utf-8"?>
<sst xmlns="http://schemas.openxmlformats.org/spreadsheetml/2006/main" count="792" uniqueCount="367">
  <si>
    <t>　　他会計からの繰入金</t>
    <rPh sb="2" eb="3">
      <t>タ</t>
    </rPh>
    <rPh sb="3" eb="5">
      <t>カイケイ</t>
    </rPh>
    <rPh sb="8" eb="10">
      <t>クリイレ</t>
    </rPh>
    <rPh sb="10" eb="11">
      <t>キン</t>
    </rPh>
    <phoneticPr fontId="2"/>
  </si>
  <si>
    <t>　　賃借料</t>
    <rPh sb="2" eb="5">
      <t>チンシャクリョウ</t>
    </rPh>
    <phoneticPr fontId="2"/>
  </si>
  <si>
    <t>　　地区会費</t>
    <rPh sb="2" eb="4">
      <t>チク</t>
    </rPh>
    <rPh sb="4" eb="6">
      <t>カイヒ</t>
    </rPh>
    <phoneticPr fontId="2"/>
  </si>
  <si>
    <t>　　他会計への繰入金</t>
    <rPh sb="2" eb="3">
      <t>タ</t>
    </rPh>
    <rPh sb="3" eb="5">
      <t>カイケイ</t>
    </rPh>
    <rPh sb="7" eb="9">
      <t>クリイレ</t>
    </rPh>
    <rPh sb="9" eb="10">
      <t>キン</t>
    </rPh>
    <phoneticPr fontId="2"/>
  </si>
  <si>
    <t>　　事業繰入収益</t>
    <rPh sb="2" eb="4">
      <t>ジギョウ</t>
    </rPh>
    <rPh sb="4" eb="6">
      <t>クリイレ</t>
    </rPh>
    <rPh sb="6" eb="8">
      <t>シュウエキ</t>
    </rPh>
    <phoneticPr fontId="2"/>
  </si>
  <si>
    <t>公益目的事業会計</t>
    <phoneticPr fontId="2"/>
  </si>
  <si>
    <t>法人会計</t>
    <phoneticPr fontId="2"/>
  </si>
  <si>
    <t>　　　　　　　　　　　　　事業名
　　　　　科目名　　　　　　　　　　　　</t>
    <rPh sb="13" eb="15">
      <t>ジギョウ</t>
    </rPh>
    <rPh sb="15" eb="16">
      <t>メイ</t>
    </rPh>
    <rPh sb="24" eb="26">
      <t>カモク</t>
    </rPh>
    <rPh sb="26" eb="27">
      <t>メイ</t>
    </rPh>
    <phoneticPr fontId="2"/>
  </si>
  <si>
    <t>　①固定資産売却益</t>
    <rPh sb="2" eb="4">
      <t>コテイ</t>
    </rPh>
    <rPh sb="4" eb="6">
      <t>シサン</t>
    </rPh>
    <rPh sb="6" eb="8">
      <t>バイキャク</t>
    </rPh>
    <rPh sb="8" eb="9">
      <t>エキ</t>
    </rPh>
    <phoneticPr fontId="2"/>
  </si>
  <si>
    <t>　②固定資産受贈益</t>
    <rPh sb="2" eb="4">
      <t>コテイ</t>
    </rPh>
    <rPh sb="4" eb="6">
      <t>シサン</t>
    </rPh>
    <rPh sb="6" eb="8">
      <t>ジュゾウ</t>
    </rPh>
    <rPh sb="8" eb="9">
      <t>エキ</t>
    </rPh>
    <phoneticPr fontId="2"/>
  </si>
  <si>
    <t>　①固定資産売却損</t>
    <rPh sb="2" eb="4">
      <t>コテイ</t>
    </rPh>
    <rPh sb="4" eb="6">
      <t>シサン</t>
    </rPh>
    <rPh sb="6" eb="8">
      <t>バイキャク</t>
    </rPh>
    <rPh sb="8" eb="9">
      <t>ゾン</t>
    </rPh>
    <phoneticPr fontId="2"/>
  </si>
  <si>
    <t>　②固定資産除却損</t>
    <rPh sb="2" eb="4">
      <t>コテイ</t>
    </rPh>
    <rPh sb="4" eb="6">
      <t>シサン</t>
    </rPh>
    <rPh sb="6" eb="7">
      <t>ジョ</t>
    </rPh>
    <rPh sb="7" eb="8">
      <t>キャク</t>
    </rPh>
    <rPh sb="8" eb="9">
      <t>ソン</t>
    </rPh>
    <phoneticPr fontId="2"/>
  </si>
  <si>
    <t>　（２）「内部取引消去」列の「事業繰入収益」行。</t>
    <rPh sb="5" eb="7">
      <t>ナイブ</t>
    </rPh>
    <rPh sb="7" eb="9">
      <t>トリヒキ</t>
    </rPh>
    <rPh sb="9" eb="11">
      <t>ショウキョ</t>
    </rPh>
    <rPh sb="15" eb="17">
      <t>ジギョウ</t>
    </rPh>
    <rPh sb="17" eb="19">
      <t>クリイレ</t>
    </rPh>
    <rPh sb="19" eb="21">
      <t>シュウエキ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</si>
  <si>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</si>
  <si>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（単位　円）</t>
    <rPh sb="1" eb="3">
      <t>タンイ</t>
    </rPh>
    <rPh sb="4" eb="5">
      <t>エン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</si>
  <si>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</si>
  <si>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 xml:space="preserve"> 1 経常増減の部</t>
    <rPh sb="3" eb="5">
      <t>ケイジョウ</t>
    </rPh>
    <rPh sb="5" eb="7">
      <t>ゾウゲン</t>
    </rPh>
    <rPh sb="8" eb="9">
      <t>ブ</t>
    </rPh>
    <phoneticPr fontId="2"/>
  </si>
  <si>
    <t>（1）経常収益</t>
    <rPh sb="3" eb="5">
      <t>ケイジョウ</t>
    </rPh>
    <rPh sb="5" eb="7">
      <t>シュウエキ</t>
    </rPh>
    <phoneticPr fontId="2"/>
  </si>
  <si>
    <t>　①特定資産運用益</t>
    <rPh sb="2" eb="4">
      <t>トクテイ</t>
    </rPh>
    <rPh sb="4" eb="6">
      <t>シサン</t>
    </rPh>
    <rPh sb="6" eb="9">
      <t>ウンヨウエキ</t>
    </rPh>
    <phoneticPr fontId="2"/>
  </si>
  <si>
    <t>　　特定資産利息</t>
    <rPh sb="2" eb="4">
      <t>トクテイ</t>
    </rPh>
    <rPh sb="4" eb="6">
      <t>シサン</t>
    </rPh>
    <rPh sb="6" eb="8">
      <t>リソク</t>
    </rPh>
    <phoneticPr fontId="2"/>
  </si>
  <si>
    <t>　③受取会費</t>
    <rPh sb="2" eb="4">
      <t>ウケトリ</t>
    </rPh>
    <rPh sb="4" eb="6">
      <t>カイヒ</t>
    </rPh>
    <phoneticPr fontId="2"/>
  </si>
  <si>
    <t>　　正会員会費</t>
    <rPh sb="2" eb="5">
      <t>セイカイイン</t>
    </rPh>
    <rPh sb="5" eb="7">
      <t>カイヒ</t>
    </rPh>
    <phoneticPr fontId="2"/>
  </si>
  <si>
    <t>　④事業収益</t>
    <rPh sb="2" eb="4">
      <t>ジギョウ</t>
    </rPh>
    <rPh sb="4" eb="6">
      <t>シュウエキ</t>
    </rPh>
    <phoneticPr fontId="2"/>
  </si>
  <si>
    <t>　　登録料収益</t>
    <rPh sb="2" eb="4">
      <t>トウロク</t>
    </rPh>
    <rPh sb="4" eb="5">
      <t>リョウ</t>
    </rPh>
    <rPh sb="5" eb="7">
      <t>シュウエキ</t>
    </rPh>
    <phoneticPr fontId="2"/>
  </si>
  <si>
    <t>　　販売収益</t>
    <rPh sb="2" eb="4">
      <t>ハンバイ</t>
    </rPh>
    <rPh sb="4" eb="6">
      <t>シュウエキ</t>
    </rPh>
    <phoneticPr fontId="2"/>
  </si>
  <si>
    <t>　　懇親会費収益</t>
    <rPh sb="2" eb="4">
      <t>コンシン</t>
    </rPh>
    <rPh sb="4" eb="6">
      <t>カイヒ</t>
    </rPh>
    <rPh sb="6" eb="8">
      <t>シュウエキ</t>
    </rPh>
    <phoneticPr fontId="2"/>
  </si>
  <si>
    <t>　　広告料収益</t>
    <rPh sb="2" eb="5">
      <t>コウコクリョウ</t>
    </rPh>
    <rPh sb="5" eb="7">
      <t>シュウエキ</t>
    </rPh>
    <phoneticPr fontId="2"/>
  </si>
  <si>
    <t>　　雑収益</t>
    <rPh sb="2" eb="5">
      <t>ザツシュウエキ</t>
    </rPh>
    <phoneticPr fontId="2"/>
  </si>
  <si>
    <t>　⑤受取補助金等</t>
    <rPh sb="2" eb="4">
      <t>ウケトリ</t>
    </rPh>
    <rPh sb="4" eb="8">
      <t>ホジョキンナド</t>
    </rPh>
    <phoneticPr fontId="2"/>
  </si>
  <si>
    <t>　　地方公共団体補助金</t>
    <rPh sb="2" eb="4">
      <t>チホウ</t>
    </rPh>
    <rPh sb="4" eb="6">
      <t>コウキョウ</t>
    </rPh>
    <rPh sb="6" eb="8">
      <t>ダンタイ</t>
    </rPh>
    <rPh sb="8" eb="11">
      <t>ホジョキン</t>
    </rPh>
    <phoneticPr fontId="2"/>
  </si>
  <si>
    <t>　　民間補助金</t>
    <rPh sb="2" eb="4">
      <t>ミンカン</t>
    </rPh>
    <rPh sb="4" eb="7">
      <t>ホジョキン</t>
    </rPh>
    <phoneticPr fontId="2"/>
  </si>
  <si>
    <t>　　補助金等交付業務受託金</t>
    <rPh sb="2" eb="4">
      <t>ホジョ</t>
    </rPh>
    <rPh sb="4" eb="5">
      <t>キン</t>
    </rPh>
    <rPh sb="5" eb="6">
      <t>トウ</t>
    </rPh>
    <rPh sb="6" eb="8">
      <t>コウフ</t>
    </rPh>
    <rPh sb="8" eb="10">
      <t>ギョウム</t>
    </rPh>
    <rPh sb="10" eb="12">
      <t>ジュタク</t>
    </rPh>
    <rPh sb="12" eb="13">
      <t>キン</t>
    </rPh>
    <phoneticPr fontId="2"/>
  </si>
  <si>
    <t>　⑥受取負担金</t>
    <rPh sb="2" eb="4">
      <t>ウケトリ</t>
    </rPh>
    <rPh sb="4" eb="7">
      <t>フタンキン</t>
    </rPh>
    <phoneticPr fontId="2"/>
  </si>
  <si>
    <t>　　受取負担金</t>
    <rPh sb="2" eb="4">
      <t>ウケトリ</t>
    </rPh>
    <rPh sb="4" eb="7">
      <t>フタンキン</t>
    </rPh>
    <phoneticPr fontId="2"/>
  </si>
  <si>
    <t>　⑦受取寄付金</t>
    <rPh sb="2" eb="4">
      <t>ウケトリ</t>
    </rPh>
    <rPh sb="4" eb="7">
      <t>キフキン</t>
    </rPh>
    <phoneticPr fontId="2"/>
  </si>
  <si>
    <t>　　受取寄付金</t>
    <rPh sb="2" eb="4">
      <t>ウケトリ</t>
    </rPh>
    <rPh sb="4" eb="7">
      <t>キフキン</t>
    </rPh>
    <phoneticPr fontId="2"/>
  </si>
  <si>
    <t>　⑧雑収益</t>
    <rPh sb="2" eb="5">
      <t>ザツシュウエキ</t>
    </rPh>
    <phoneticPr fontId="2"/>
  </si>
  <si>
    <t>　　受取利息収益</t>
    <rPh sb="2" eb="4">
      <t>ウケトリ</t>
    </rPh>
    <rPh sb="4" eb="6">
      <t>リソク</t>
    </rPh>
    <rPh sb="6" eb="8">
      <t>シュウエキ</t>
    </rPh>
    <phoneticPr fontId="2"/>
  </si>
  <si>
    <t>　　その他雑収益</t>
    <rPh sb="4" eb="5">
      <t>タ</t>
    </rPh>
    <rPh sb="5" eb="8">
      <t>ザツシュウエキ</t>
    </rPh>
    <phoneticPr fontId="2"/>
  </si>
  <si>
    <t>　⑨他会計からの繰入金</t>
    <rPh sb="2" eb="3">
      <t>ホカ</t>
    </rPh>
    <rPh sb="3" eb="5">
      <t>カイケイ</t>
    </rPh>
    <rPh sb="8" eb="11">
      <t>クリイレキン</t>
    </rPh>
    <phoneticPr fontId="2"/>
  </si>
  <si>
    <t>　　日本ＪＣ本体会計からの繰入金</t>
    <rPh sb="2" eb="4">
      <t>ニホン</t>
    </rPh>
    <rPh sb="6" eb="8">
      <t>ホンタイ</t>
    </rPh>
    <rPh sb="8" eb="10">
      <t>カイケイ</t>
    </rPh>
    <rPh sb="13" eb="15">
      <t>クリイレ</t>
    </rPh>
    <rPh sb="15" eb="16">
      <t>キン</t>
    </rPh>
    <phoneticPr fontId="2"/>
  </si>
  <si>
    <t>　　地区・ﾌﾞﾛｯｸ協議会からの繰入金</t>
    <rPh sb="2" eb="4">
      <t>チク</t>
    </rPh>
    <rPh sb="10" eb="13">
      <t>キョウギカイ</t>
    </rPh>
    <rPh sb="16" eb="18">
      <t>クリイレ</t>
    </rPh>
    <rPh sb="18" eb="19">
      <t>キン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</si>
  <si>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</si>
  <si>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（2）経常費用</t>
    <rPh sb="3" eb="5">
      <t>ケイジョウ</t>
    </rPh>
    <rPh sb="5" eb="7">
      <t>ヒヨウ</t>
    </rPh>
    <phoneticPr fontId="2"/>
  </si>
  <si>
    <t>　①事業費</t>
    <rPh sb="2" eb="5">
      <t>ジギョウヒ</t>
    </rPh>
    <phoneticPr fontId="2"/>
  </si>
  <si>
    <t>　　事業費</t>
    <rPh sb="2" eb="5">
      <t>ジギョウヒ</t>
    </rPh>
    <phoneticPr fontId="2"/>
  </si>
  <si>
    <t>　　委員会運営費</t>
    <rPh sb="2" eb="5">
      <t>イインカイ</t>
    </rPh>
    <rPh sb="5" eb="7">
      <t>ウンエイ</t>
    </rPh>
    <rPh sb="7" eb="8">
      <t>ヒ</t>
    </rPh>
    <phoneticPr fontId="2"/>
  </si>
  <si>
    <t>　　事業予備費</t>
    <rPh sb="2" eb="4">
      <t>ジギョウ</t>
    </rPh>
    <rPh sb="4" eb="7">
      <t>ヨビヒ</t>
    </rPh>
    <phoneticPr fontId="2"/>
  </si>
  <si>
    <t>　②管理費</t>
    <rPh sb="2" eb="5">
      <t>カンリヒ</t>
    </rPh>
    <phoneticPr fontId="2"/>
  </si>
  <si>
    <t>　　会議費</t>
    <rPh sb="2" eb="5">
      <t>カイギヒ</t>
    </rPh>
    <phoneticPr fontId="2"/>
  </si>
  <si>
    <t>　　給料手当</t>
    <rPh sb="2" eb="4">
      <t>キュウリョウ</t>
    </rPh>
    <rPh sb="4" eb="6">
      <t>テアテ</t>
    </rPh>
    <phoneticPr fontId="2"/>
  </si>
  <si>
    <t>　　臨時雇用賃金</t>
    <rPh sb="2" eb="4">
      <t>リンジ</t>
    </rPh>
    <rPh sb="4" eb="6">
      <t>コヨウ</t>
    </rPh>
    <rPh sb="6" eb="8">
      <t>チンギン</t>
    </rPh>
    <phoneticPr fontId="2"/>
  </si>
  <si>
    <t>　　退職給付手当</t>
    <rPh sb="2" eb="4">
      <t>タイショク</t>
    </rPh>
    <rPh sb="4" eb="6">
      <t>キュウフ</t>
    </rPh>
    <rPh sb="6" eb="8">
      <t>テアテ</t>
    </rPh>
    <phoneticPr fontId="2"/>
  </si>
  <si>
    <t>　　福利厚生費</t>
    <rPh sb="2" eb="4">
      <t>フクリ</t>
    </rPh>
    <rPh sb="4" eb="7">
      <t>コウセイヒ</t>
    </rPh>
    <phoneticPr fontId="2"/>
  </si>
  <si>
    <t>　　旅費交通費</t>
    <rPh sb="2" eb="4">
      <t>リョヒ</t>
    </rPh>
    <rPh sb="4" eb="7">
      <t>コウツウヒ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</si>
  <si>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2"/>
  </si>
  <si>
    <t>　　減価償却費</t>
    <rPh sb="2" eb="4">
      <t>ゲンカ</t>
    </rPh>
    <rPh sb="4" eb="6">
      <t>ショウキャク</t>
    </rPh>
    <rPh sb="6" eb="7">
      <t>ヒ</t>
    </rPh>
    <phoneticPr fontId="2"/>
  </si>
  <si>
    <t>　　図書・研修費</t>
    <rPh sb="2" eb="4">
      <t>トショ</t>
    </rPh>
    <rPh sb="5" eb="8">
      <t>ケンシュウヒ</t>
    </rPh>
    <phoneticPr fontId="2"/>
  </si>
  <si>
    <t>　　消耗品費</t>
    <rPh sb="2" eb="4">
      <t>ショウモウ</t>
    </rPh>
    <rPh sb="4" eb="5">
      <t>ヒン</t>
    </rPh>
    <rPh sb="5" eb="6">
      <t>ヒ</t>
    </rPh>
    <phoneticPr fontId="2"/>
  </si>
  <si>
    <t>　　リース料</t>
    <rPh sb="5" eb="6">
      <t>リョウ</t>
    </rPh>
    <phoneticPr fontId="2"/>
  </si>
  <si>
    <t>　　修繕費</t>
    <rPh sb="2" eb="5">
      <t>シュウゼンヒ</t>
    </rPh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</si>
  <si>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</si>
  <si>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　業務委託費</t>
    <rPh sb="2" eb="4">
      <t>ギョウム</t>
    </rPh>
    <rPh sb="4" eb="6">
      <t>イタク</t>
    </rPh>
    <rPh sb="6" eb="7">
      <t>ヒ</t>
    </rPh>
    <phoneticPr fontId="2"/>
  </si>
  <si>
    <t>　　保険料</t>
    <rPh sb="2" eb="4">
      <t>ホケン</t>
    </rPh>
    <rPh sb="4" eb="5">
      <t>リョウ</t>
    </rPh>
    <phoneticPr fontId="2"/>
  </si>
  <si>
    <t>　　租税公課</t>
    <rPh sb="2" eb="4">
      <t>ソゼイ</t>
    </rPh>
    <rPh sb="4" eb="6">
      <t>コウカ</t>
    </rPh>
    <phoneticPr fontId="2"/>
  </si>
  <si>
    <t>　　渉外費</t>
    <rPh sb="2" eb="4">
      <t>ショウガイ</t>
    </rPh>
    <rPh sb="4" eb="5">
      <t>ヒ</t>
    </rPh>
    <phoneticPr fontId="2"/>
  </si>
  <si>
    <t>　　支払手数料</t>
    <rPh sb="2" eb="4">
      <t>シハライ</t>
    </rPh>
    <rPh sb="4" eb="7">
      <t>テスウリョウ</t>
    </rPh>
    <phoneticPr fontId="2"/>
  </si>
  <si>
    <t>　　雑費</t>
    <rPh sb="2" eb="4">
      <t>ザッピ</t>
    </rPh>
    <phoneticPr fontId="2"/>
  </si>
  <si>
    <t>　　管理・運営予備費</t>
    <rPh sb="2" eb="4">
      <t>カンリ</t>
    </rPh>
    <rPh sb="5" eb="7">
      <t>ウンエイ</t>
    </rPh>
    <rPh sb="7" eb="10">
      <t>ヨビヒ</t>
    </rPh>
    <phoneticPr fontId="2"/>
  </si>
  <si>
    <t>　③負担金</t>
    <rPh sb="2" eb="5">
      <t>フタンキン</t>
    </rPh>
    <phoneticPr fontId="2"/>
  </si>
  <si>
    <t>　　加盟団体会費</t>
    <rPh sb="2" eb="4">
      <t>カメイ</t>
    </rPh>
    <rPh sb="4" eb="6">
      <t>ダンタイ</t>
    </rPh>
    <rPh sb="6" eb="8">
      <t>カイヒ</t>
    </rPh>
    <phoneticPr fontId="2"/>
  </si>
  <si>
    <t>　④他会計への繰入金</t>
    <rPh sb="2" eb="3">
      <t>ホカ</t>
    </rPh>
    <rPh sb="3" eb="5">
      <t>カイケイ</t>
    </rPh>
    <rPh sb="7" eb="10">
      <t>クリイレキン</t>
    </rPh>
    <phoneticPr fontId="2"/>
  </si>
  <si>
    <t>　　日本ＪＣ本体会計への繰入金</t>
    <rPh sb="2" eb="4">
      <t>ニホン</t>
    </rPh>
    <rPh sb="6" eb="8">
      <t>ホンタイ</t>
    </rPh>
    <rPh sb="8" eb="10">
      <t>カイケイ</t>
    </rPh>
    <rPh sb="12" eb="14">
      <t>クリイレ</t>
    </rPh>
    <rPh sb="14" eb="15">
      <t>キン</t>
    </rPh>
    <phoneticPr fontId="2"/>
  </si>
  <si>
    <t>　　地区・ﾌﾞﾛｯｸ協議会への繰入金</t>
    <rPh sb="2" eb="4">
      <t>チク</t>
    </rPh>
    <rPh sb="9" eb="14">
      <t>キョウギカイヘノ</t>
    </rPh>
    <rPh sb="14" eb="17">
      <t>クリイレキン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</si>
  <si>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</si>
  <si>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2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</si>
  <si>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2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</si>
  <si>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</si>
  <si>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</si>
  <si>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 xml:space="preserve"> 2 経常外増減の部</t>
    <rPh sb="3" eb="5">
      <t>ケイジョウ</t>
    </rPh>
    <rPh sb="5" eb="6">
      <t>ガイ</t>
    </rPh>
    <rPh sb="6" eb="8">
      <t>ゾウゲン</t>
    </rPh>
    <rPh sb="9" eb="10">
      <t>ブ</t>
    </rPh>
    <phoneticPr fontId="2"/>
  </si>
  <si>
    <t>（1）経常外収益</t>
    <rPh sb="3" eb="5">
      <t>ケイジョウ</t>
    </rPh>
    <rPh sb="5" eb="6">
      <t>ガイ</t>
    </rPh>
    <rPh sb="6" eb="8">
      <t>シュウエキ</t>
    </rPh>
    <phoneticPr fontId="2"/>
  </si>
  <si>
    <t>　　建物売却益</t>
    <rPh sb="2" eb="4">
      <t>タテモノ</t>
    </rPh>
    <rPh sb="4" eb="7">
      <t>バイキャクエキ</t>
    </rPh>
    <phoneticPr fontId="2"/>
  </si>
  <si>
    <t>　　構築物売却益</t>
    <rPh sb="2" eb="4">
      <t>コウチク</t>
    </rPh>
    <rPh sb="4" eb="5">
      <t>ブツ</t>
    </rPh>
    <rPh sb="5" eb="8">
      <t>バイキャクエキ</t>
    </rPh>
    <phoneticPr fontId="2"/>
  </si>
  <si>
    <t>　　什器備品売却益</t>
    <rPh sb="2" eb="4">
      <t>ジュウキ</t>
    </rPh>
    <rPh sb="4" eb="6">
      <t>ビヒン</t>
    </rPh>
    <rPh sb="6" eb="8">
      <t>バイキャク</t>
    </rPh>
    <rPh sb="8" eb="9">
      <t>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</si>
  <si>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</si>
  <si>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（2）経常外費用</t>
    <rPh sb="3" eb="5">
      <t>ケイジョウ</t>
    </rPh>
    <rPh sb="5" eb="6">
      <t>ガイ</t>
    </rPh>
    <rPh sb="6" eb="8">
      <t>ヒヨウ</t>
    </rPh>
    <phoneticPr fontId="2"/>
  </si>
  <si>
    <t>　　什器備品除却損</t>
    <rPh sb="2" eb="4">
      <t>ジュウキ</t>
    </rPh>
    <rPh sb="4" eb="6">
      <t>ビヒン</t>
    </rPh>
    <rPh sb="6" eb="7">
      <t>ジョ</t>
    </rPh>
    <rPh sb="7" eb="8">
      <t>キャク</t>
    </rPh>
    <rPh sb="8" eb="9">
      <t>ソン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</si>
  <si>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</si>
  <si>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</si>
  <si>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</si>
  <si>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</si>
  <si>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一般正味財産期末残高</t>
    <rPh sb="0" eb="2">
      <t>イッパン</t>
    </rPh>
    <rPh sb="2" eb="4">
      <t>ショウミ</t>
    </rPh>
    <rPh sb="4" eb="6">
      <t>ザイサン</t>
    </rPh>
    <rPh sb="6" eb="7">
      <t>キ</t>
    </rPh>
    <rPh sb="7" eb="8">
      <t>マツ</t>
    </rPh>
    <rPh sb="8" eb="10">
      <t>ザンダカ</t>
    </rPh>
    <phoneticPr fontId="2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</si>
  <si>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</si>
  <si>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　①固定資産受贈益</t>
    <rPh sb="2" eb="4">
      <t>コテイ</t>
    </rPh>
    <rPh sb="4" eb="6">
      <t>シサン</t>
    </rPh>
    <rPh sb="6" eb="8">
      <t>ジュゾウ</t>
    </rPh>
    <rPh sb="8" eb="9">
      <t>エキ</t>
    </rPh>
    <phoneticPr fontId="2"/>
  </si>
  <si>
    <t>　②基本財産評価益</t>
    <rPh sb="2" eb="4">
      <t>キホン</t>
    </rPh>
    <rPh sb="4" eb="6">
      <t>ザイサン</t>
    </rPh>
    <rPh sb="6" eb="9">
      <t>ヒョウカエキ</t>
    </rPh>
    <phoneticPr fontId="2"/>
  </si>
  <si>
    <t>　③特定資産評価益</t>
    <rPh sb="2" eb="4">
      <t>トクテイ</t>
    </rPh>
    <rPh sb="4" eb="6">
      <t>シサン</t>
    </rPh>
    <rPh sb="6" eb="8">
      <t>ヒョウカ</t>
    </rPh>
    <rPh sb="8" eb="9">
      <t>エキ</t>
    </rPh>
    <phoneticPr fontId="2"/>
  </si>
  <si>
    <t>　④基本財産評価損</t>
    <rPh sb="2" eb="4">
      <t>キホン</t>
    </rPh>
    <rPh sb="4" eb="6">
      <t>ザイサン</t>
    </rPh>
    <rPh sb="6" eb="8">
      <t>ヒョウカ</t>
    </rPh>
    <rPh sb="8" eb="9">
      <t>ソン</t>
    </rPh>
    <phoneticPr fontId="2"/>
  </si>
  <si>
    <t>　⑤特定資産評価損</t>
    <rPh sb="2" eb="4">
      <t>トクテイ</t>
    </rPh>
    <rPh sb="4" eb="6">
      <t>シサン</t>
    </rPh>
    <rPh sb="6" eb="8">
      <t>ヒョウカ</t>
    </rPh>
    <rPh sb="8" eb="9">
      <t>ソン</t>
    </rPh>
    <phoneticPr fontId="2"/>
  </si>
  <si>
    <t>　⑥一般正味財産への振替額</t>
    <rPh sb="2" eb="4">
      <t>イッパン</t>
    </rPh>
    <rPh sb="4" eb="6">
      <t>ショウミ</t>
    </rPh>
    <rPh sb="6" eb="8">
      <t>ザイサン</t>
    </rPh>
    <rPh sb="10" eb="12">
      <t>フリカ</t>
    </rPh>
    <rPh sb="12" eb="13">
      <t>ガク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</si>
  <si>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</si>
  <si>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</si>
  <si>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</si>
  <si>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Ⅲ正味財産期末残高</t>
    <rPh sb="1" eb="3">
      <t>ショウミ</t>
    </rPh>
    <rPh sb="3" eb="5">
      <t>ザイサン</t>
    </rPh>
    <rPh sb="5" eb="7">
      <t>キマツ</t>
    </rPh>
    <rPh sb="7" eb="9">
      <t>ザンダカ</t>
    </rPh>
    <phoneticPr fontId="2"/>
  </si>
  <si>
    <t>　　特別会員会費</t>
    <rPh sb="2" eb="4">
      <t>トクベツ</t>
    </rPh>
    <rPh sb="4" eb="6">
      <t>カイイン</t>
    </rPh>
    <rPh sb="6" eb="8">
      <t>カイヒ</t>
    </rPh>
    <phoneticPr fontId="2"/>
  </si>
  <si>
    <t>　　国庫補助金</t>
    <rPh sb="2" eb="4">
      <t>コッコ</t>
    </rPh>
    <rPh sb="4" eb="7">
      <t>ホジョキン</t>
    </rPh>
    <phoneticPr fontId="2"/>
  </si>
  <si>
    <t>　　国庫助成金</t>
    <rPh sb="2" eb="4">
      <t>コッコ</t>
    </rPh>
    <rPh sb="4" eb="7">
      <t>ジョセイキン</t>
    </rPh>
    <phoneticPr fontId="2"/>
  </si>
  <si>
    <t>　　地方公共団体助成金</t>
    <rPh sb="2" eb="4">
      <t>チホウ</t>
    </rPh>
    <rPh sb="4" eb="6">
      <t>コウキョウ</t>
    </rPh>
    <rPh sb="6" eb="8">
      <t>ダンタイ</t>
    </rPh>
    <rPh sb="8" eb="11">
      <t>ジョセイキン</t>
    </rPh>
    <phoneticPr fontId="2"/>
  </si>
  <si>
    <t>　　民間助成金</t>
    <rPh sb="2" eb="4">
      <t>ミンカン</t>
    </rPh>
    <rPh sb="4" eb="7">
      <t>ジョセイキン</t>
    </rPh>
    <phoneticPr fontId="2"/>
  </si>
  <si>
    <t>　　受取募金</t>
    <rPh sb="2" eb="4">
      <t>ウケトリ</t>
    </rPh>
    <rPh sb="4" eb="6">
      <t>ボキン</t>
    </rPh>
    <phoneticPr fontId="2"/>
  </si>
  <si>
    <t>１．Excelシート内の行・列の削除、及び合計欄セルの計算式の編集・削除・数値入力はご遠慮下さい。</t>
    <rPh sb="10" eb="11">
      <t>ナイ</t>
    </rPh>
    <rPh sb="12" eb="13">
      <t>ギョウ</t>
    </rPh>
    <rPh sb="14" eb="15">
      <t>レツ</t>
    </rPh>
    <rPh sb="16" eb="18">
      <t>サクジョ</t>
    </rPh>
    <rPh sb="19" eb="20">
      <t>オヨ</t>
    </rPh>
    <rPh sb="21" eb="23">
      <t>ゴウケイ</t>
    </rPh>
    <rPh sb="23" eb="24">
      <t>ラン</t>
    </rPh>
    <rPh sb="27" eb="30">
      <t>ケイサンシキ</t>
    </rPh>
    <rPh sb="31" eb="33">
      <t>ヘンシュウ</t>
    </rPh>
    <rPh sb="34" eb="36">
      <t>サクジョ</t>
    </rPh>
    <rPh sb="37" eb="39">
      <t>スウチ</t>
    </rPh>
    <rPh sb="39" eb="41">
      <t>ニュウリョク</t>
    </rPh>
    <rPh sb="43" eb="45">
      <t>エンリョ</t>
    </rPh>
    <rPh sb="45" eb="46">
      <t>クダ</t>
    </rPh>
    <phoneticPr fontId="2"/>
  </si>
  <si>
    <t>基本金</t>
    <rPh sb="0" eb="2">
      <t>キホン</t>
    </rPh>
    <rPh sb="2" eb="3">
      <t>キン</t>
    </rPh>
    <phoneticPr fontId="2"/>
  </si>
  <si>
    <t>付加金</t>
    <rPh sb="0" eb="3">
      <t>フカキン</t>
    </rPh>
    <phoneticPr fontId="2"/>
  </si>
  <si>
    <t>俸給</t>
    <rPh sb="0" eb="2">
      <t>ホウキュウ</t>
    </rPh>
    <phoneticPr fontId="2"/>
  </si>
  <si>
    <t>手当</t>
    <rPh sb="0" eb="2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</si>
  <si>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</si>
  <si>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福利費</t>
    <rPh sb="0" eb="2">
      <t>フクリ</t>
    </rPh>
    <rPh sb="2" eb="3">
      <t>ヒ</t>
    </rPh>
    <phoneticPr fontId="2"/>
  </si>
  <si>
    <t>厚生費</t>
    <rPh sb="0" eb="3">
      <t>コウセイヒ</t>
    </rPh>
    <phoneticPr fontId="2"/>
  </si>
  <si>
    <t>電話代</t>
    <rPh sb="0" eb="3">
      <t>デンワダイ</t>
    </rPh>
    <phoneticPr fontId="2"/>
  </si>
  <si>
    <t>運搬代</t>
    <rPh sb="0" eb="3">
      <t>ウンパンダイ</t>
    </rPh>
    <phoneticPr fontId="2"/>
  </si>
  <si>
    <t>その他通信費</t>
    <rPh sb="2" eb="3">
      <t>タ</t>
    </rPh>
    <rPh sb="3" eb="6">
      <t>ツウシンヒ</t>
    </rPh>
    <phoneticPr fontId="2"/>
  </si>
  <si>
    <t>固定資産税</t>
    <rPh sb="0" eb="2">
      <t>コテイ</t>
    </rPh>
    <rPh sb="2" eb="5">
      <t>シサンゼイ</t>
    </rPh>
    <phoneticPr fontId="2"/>
  </si>
  <si>
    <t>その他の租税公課</t>
    <rPh sb="2" eb="3">
      <t>タ</t>
    </rPh>
    <rPh sb="4" eb="6">
      <t>ソゼイ</t>
    </rPh>
    <rPh sb="6" eb="8">
      <t>コウカ</t>
    </rPh>
    <phoneticPr fontId="2"/>
  </si>
  <si>
    <t>　　預り金収益</t>
    <rPh sb="2" eb="3">
      <t>アズカ</t>
    </rPh>
    <rPh sb="4" eb="5">
      <t>キン</t>
    </rPh>
    <rPh sb="5" eb="7">
      <t>シュウエキ</t>
    </rPh>
    <phoneticPr fontId="2"/>
  </si>
  <si>
    <t>消費税負担金</t>
    <rPh sb="0" eb="3">
      <t>ショウヒゼイ</t>
    </rPh>
    <rPh sb="3" eb="6">
      <t>フタンキン</t>
    </rPh>
    <phoneticPr fontId="2"/>
  </si>
  <si>
    <t>外部監査負担金</t>
    <rPh sb="0" eb="2">
      <t>ガイブ</t>
    </rPh>
    <rPh sb="2" eb="4">
      <t>カンサ</t>
    </rPh>
    <rPh sb="4" eb="7">
      <t>フタンキン</t>
    </rPh>
    <phoneticPr fontId="2"/>
  </si>
  <si>
    <t>会計ソフト負担金</t>
    <rPh sb="0" eb="2">
      <t>カイケイ</t>
    </rPh>
    <rPh sb="5" eb="8">
      <t>フタンキン</t>
    </rPh>
    <phoneticPr fontId="2"/>
  </si>
  <si>
    <t>その他繰入金</t>
    <rPh sb="2" eb="3">
      <t>タ</t>
    </rPh>
    <rPh sb="3" eb="6">
      <t>クリイレキン</t>
    </rPh>
    <phoneticPr fontId="2"/>
  </si>
  <si>
    <t>　（１）「法人会計」列の「事業費繰入金」行。</t>
    <rPh sb="5" eb="7">
      <t>ホウジン</t>
    </rPh>
    <rPh sb="7" eb="9">
      <t>カイケイ</t>
    </rPh>
    <rPh sb="10" eb="11">
      <t>レツ</t>
    </rPh>
    <rPh sb="13" eb="16">
      <t>ジギョウヒ</t>
    </rPh>
    <rPh sb="16" eb="19">
      <t>クリイレキン</t>
    </rPh>
    <rPh sb="20" eb="21">
      <t>ギョウ</t>
    </rPh>
    <phoneticPr fontId="2"/>
  </si>
  <si>
    <t>　　（最終的に本会と統合して、法人全体の予算書を作成する際に不都合が生じます）</t>
    <phoneticPr fontId="2"/>
  </si>
  <si>
    <t>　　光熱水料</t>
    <rPh sb="2" eb="4">
      <t>コウネツ</t>
    </rPh>
    <rPh sb="4" eb="5">
      <t>ミズ</t>
    </rPh>
    <rPh sb="5" eb="6">
      <t>リョウ</t>
    </rPh>
    <phoneticPr fontId="2"/>
  </si>
  <si>
    <t>公１</t>
    <rPh sb="0" eb="1">
      <t>コウ</t>
    </rPh>
    <phoneticPr fontId="2"/>
  </si>
  <si>
    <t>小計</t>
    <rPh sb="0" eb="2">
      <t>ショウケイ</t>
    </rPh>
    <phoneticPr fontId="2"/>
  </si>
  <si>
    <t>公２</t>
    <rPh sb="0" eb="1">
      <t>コウ</t>
    </rPh>
    <phoneticPr fontId="2"/>
  </si>
  <si>
    <t>公３</t>
    <rPh sb="0" eb="1">
      <t>コウ</t>
    </rPh>
    <phoneticPr fontId="2"/>
  </si>
  <si>
    <t>公４</t>
    <rPh sb="0" eb="1">
      <t>コウ</t>
    </rPh>
    <phoneticPr fontId="2"/>
  </si>
  <si>
    <t>公５</t>
    <rPh sb="0" eb="1">
      <t>コウ</t>
    </rPh>
    <phoneticPr fontId="2"/>
  </si>
  <si>
    <t>公６</t>
    <rPh sb="0" eb="1">
      <t>コウ</t>
    </rPh>
    <phoneticPr fontId="2"/>
  </si>
  <si>
    <t>公７</t>
    <rPh sb="0" eb="1">
      <t>コウ</t>
    </rPh>
    <phoneticPr fontId="2"/>
  </si>
  <si>
    <t>中計</t>
    <rPh sb="0" eb="2">
      <t>チュウケイ</t>
    </rPh>
    <phoneticPr fontId="2"/>
  </si>
  <si>
    <t>中計</t>
    <rPh sb="0" eb="1">
      <t>チュウ</t>
    </rPh>
    <phoneticPr fontId="2"/>
  </si>
  <si>
    <t>その他の事業会計</t>
    <phoneticPr fontId="2"/>
  </si>
  <si>
    <t>科　　　　目　　　　名</t>
    <rPh sb="10" eb="11">
      <t>メイ</t>
    </rPh>
    <phoneticPr fontId="2"/>
  </si>
  <si>
    <t>増　　減</t>
    <rPh sb="0" eb="1">
      <t>ゾウ</t>
    </rPh>
    <rPh sb="3" eb="4">
      <t>ゲン</t>
    </rPh>
    <phoneticPr fontId="2"/>
  </si>
  <si>
    <t>備　　考</t>
    <rPh sb="0" eb="1">
      <t>ソナエ</t>
    </rPh>
    <rPh sb="3" eb="4">
      <t>コウ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</si>
  <si>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5"/>
  </si>
  <si>
    <t xml:space="preserve"> 1 経常増減の部</t>
    <rPh sb="3" eb="5">
      <t>ケイジョウ</t>
    </rPh>
    <rPh sb="5" eb="7">
      <t>ゾウゲン</t>
    </rPh>
    <rPh sb="8" eb="9">
      <t>ブ</t>
    </rPh>
    <phoneticPr fontId="5"/>
  </si>
  <si>
    <t>（1）経常収益</t>
    <rPh sb="3" eb="5">
      <t>ケイジョウ</t>
    </rPh>
    <rPh sb="5" eb="7">
      <t>シュウエキ</t>
    </rPh>
    <phoneticPr fontId="5"/>
  </si>
  <si>
    <t>　①特定資産運用益</t>
    <rPh sb="2" eb="4">
      <t>トクテイ</t>
    </rPh>
    <rPh sb="4" eb="6">
      <t>シサン</t>
    </rPh>
    <rPh sb="6" eb="9">
      <t>ウンヨウエキ</t>
    </rPh>
    <phoneticPr fontId="5"/>
  </si>
  <si>
    <t>　　特定資産利息</t>
    <rPh sb="2" eb="4">
      <t>トクテイ</t>
    </rPh>
    <rPh sb="4" eb="6">
      <t>シサン</t>
    </rPh>
    <rPh sb="6" eb="8">
      <t>リソク</t>
    </rPh>
    <phoneticPr fontId="5"/>
  </si>
  <si>
    <t>(</t>
  </si>
  <si>
    <t>)</t>
  </si>
  <si>
    <t>　③受取会費</t>
    <rPh sb="2" eb="4">
      <t>ウケトリ</t>
    </rPh>
    <rPh sb="4" eb="6">
      <t>カイヒ</t>
    </rPh>
    <phoneticPr fontId="5"/>
  </si>
  <si>
    <t>　　正会員会費</t>
    <rPh sb="2" eb="5">
      <t>セイカイイン</t>
    </rPh>
    <rPh sb="5" eb="7">
      <t>カイヒ</t>
    </rPh>
    <phoneticPr fontId="5"/>
  </si>
  <si>
    <t>基本金</t>
    <rPh sb="0" eb="2">
      <t>キホン</t>
    </rPh>
    <rPh sb="2" eb="3">
      <t>キン</t>
    </rPh>
    <phoneticPr fontId="5"/>
  </si>
  <si>
    <t>　　特別会員会費</t>
    <rPh sb="2" eb="4">
      <t>トクベツ</t>
    </rPh>
    <rPh sb="4" eb="6">
      <t>カイイン</t>
    </rPh>
    <rPh sb="6" eb="8">
      <t>カイヒ</t>
    </rPh>
    <phoneticPr fontId="5"/>
  </si>
  <si>
    <t>　④事業収益</t>
    <rPh sb="2" eb="4">
      <t>ジギョウ</t>
    </rPh>
    <rPh sb="4" eb="6">
      <t>シュウエキ</t>
    </rPh>
    <phoneticPr fontId="5"/>
  </si>
  <si>
    <t>　　事業繰入収益</t>
    <rPh sb="2" eb="4">
      <t>ジギョウ</t>
    </rPh>
    <rPh sb="4" eb="6">
      <t>クリイレ</t>
    </rPh>
    <rPh sb="6" eb="8">
      <t>シュウエキ</t>
    </rPh>
    <phoneticPr fontId="5"/>
  </si>
  <si>
    <t>　　登録料収益</t>
    <rPh sb="2" eb="4">
      <t>トウロク</t>
    </rPh>
    <rPh sb="4" eb="5">
      <t>リョウ</t>
    </rPh>
    <rPh sb="5" eb="7">
      <t>シュウエキ</t>
    </rPh>
    <phoneticPr fontId="5"/>
  </si>
  <si>
    <t>　　懇親会収益</t>
    <rPh sb="2" eb="5">
      <t>コンシンカイ</t>
    </rPh>
    <rPh sb="5" eb="7">
      <t>シュウエキ</t>
    </rPh>
    <phoneticPr fontId="5"/>
  </si>
  <si>
    <t>　　広告料収益</t>
    <rPh sb="2" eb="5">
      <t>コウコクリョウ</t>
    </rPh>
    <rPh sb="5" eb="7">
      <t>シュウエキ</t>
    </rPh>
    <phoneticPr fontId="5"/>
  </si>
  <si>
    <t>　　販売収益</t>
    <rPh sb="2" eb="4">
      <t>ハンバイ</t>
    </rPh>
    <rPh sb="4" eb="6">
      <t>シュウエキ</t>
    </rPh>
    <phoneticPr fontId="5"/>
  </si>
  <si>
    <t>　　預り金収益</t>
    <rPh sb="2" eb="3">
      <t>アズ</t>
    </rPh>
    <rPh sb="4" eb="5">
      <t>キン</t>
    </rPh>
    <rPh sb="5" eb="7">
      <t>シュウエキ</t>
    </rPh>
    <phoneticPr fontId="5"/>
  </si>
  <si>
    <t>　　雑収益</t>
    <rPh sb="2" eb="5">
      <t>ザツシュウエキ</t>
    </rPh>
    <phoneticPr fontId="5"/>
  </si>
  <si>
    <t>　⑤受取補助金等</t>
    <rPh sb="2" eb="4">
      <t>ウケトリ</t>
    </rPh>
    <rPh sb="4" eb="8">
      <t>ホジョキンナド</t>
    </rPh>
    <phoneticPr fontId="5"/>
  </si>
  <si>
    <t>　　国庫補助金</t>
    <rPh sb="2" eb="4">
      <t>コッコ</t>
    </rPh>
    <rPh sb="4" eb="7">
      <t>ホジョキン</t>
    </rPh>
    <phoneticPr fontId="5"/>
  </si>
  <si>
    <t>　　地方公共団体補助金</t>
    <rPh sb="2" eb="4">
      <t>チホウ</t>
    </rPh>
    <rPh sb="4" eb="6">
      <t>コウキョウ</t>
    </rPh>
    <rPh sb="6" eb="8">
      <t>ダンタイ</t>
    </rPh>
    <rPh sb="8" eb="11">
      <t>ホジョキン</t>
    </rPh>
    <phoneticPr fontId="5"/>
  </si>
  <si>
    <t>　　民間補助金</t>
    <rPh sb="2" eb="4">
      <t>ミンカン</t>
    </rPh>
    <rPh sb="4" eb="7">
      <t>ホジョキン</t>
    </rPh>
    <phoneticPr fontId="5"/>
  </si>
  <si>
    <t>　　補助金等交付業務受託金</t>
    <rPh sb="2" eb="4">
      <t>ホジョ</t>
    </rPh>
    <rPh sb="4" eb="5">
      <t>キン</t>
    </rPh>
    <rPh sb="5" eb="6">
      <t>トウ</t>
    </rPh>
    <rPh sb="6" eb="8">
      <t>コウフ</t>
    </rPh>
    <rPh sb="8" eb="10">
      <t>ギョウム</t>
    </rPh>
    <rPh sb="10" eb="12">
      <t>ジュタク</t>
    </rPh>
    <rPh sb="12" eb="13">
      <t>キン</t>
    </rPh>
    <phoneticPr fontId="5"/>
  </si>
  <si>
    <t>　　国庫助成金</t>
    <rPh sb="2" eb="4">
      <t>コッコ</t>
    </rPh>
    <rPh sb="4" eb="7">
      <t>ジョセイキン</t>
    </rPh>
    <phoneticPr fontId="5"/>
  </si>
  <si>
    <t>　　地方公共団体助成金</t>
    <rPh sb="2" eb="4">
      <t>チホウ</t>
    </rPh>
    <rPh sb="4" eb="6">
      <t>コウキョウ</t>
    </rPh>
    <rPh sb="6" eb="8">
      <t>ダンタイ</t>
    </rPh>
    <rPh sb="8" eb="11">
      <t>ジョセイキン</t>
    </rPh>
    <phoneticPr fontId="5"/>
  </si>
  <si>
    <t>　　民間助成金</t>
    <rPh sb="2" eb="4">
      <t>ミンカン</t>
    </rPh>
    <rPh sb="4" eb="7">
      <t>ジョセイキン</t>
    </rPh>
    <phoneticPr fontId="5"/>
  </si>
  <si>
    <t>　⑥受取負担金</t>
    <rPh sb="2" eb="4">
      <t>ウケトリ</t>
    </rPh>
    <rPh sb="4" eb="7">
      <t>フタンキン</t>
    </rPh>
    <phoneticPr fontId="5"/>
  </si>
  <si>
    <t>　　受取負担金</t>
    <rPh sb="2" eb="4">
      <t>ウケトリ</t>
    </rPh>
    <phoneticPr fontId="2"/>
  </si>
  <si>
    <t>　⑦受取寄付金</t>
    <rPh sb="2" eb="4">
      <t>ウケトリ</t>
    </rPh>
    <rPh sb="4" eb="7">
      <t>キフキン</t>
    </rPh>
    <phoneticPr fontId="5"/>
  </si>
  <si>
    <t>　　受取寄付金</t>
    <rPh sb="2" eb="4">
      <t>ウケトリ</t>
    </rPh>
    <rPh sb="4" eb="7">
      <t>キフキン</t>
    </rPh>
    <phoneticPr fontId="5"/>
  </si>
  <si>
    <t>　　受取募金</t>
    <rPh sb="2" eb="4">
      <t>ウケトリ</t>
    </rPh>
    <rPh sb="4" eb="6">
      <t>ボキン</t>
    </rPh>
    <phoneticPr fontId="5"/>
  </si>
  <si>
    <t>　⑧雑収益</t>
    <rPh sb="2" eb="5">
      <t>ザツシュウエキ</t>
    </rPh>
    <phoneticPr fontId="5"/>
  </si>
  <si>
    <t>　　受取利息収益</t>
    <rPh sb="2" eb="4">
      <t>ウケトリ</t>
    </rPh>
    <rPh sb="4" eb="6">
      <t>リソク</t>
    </rPh>
    <rPh sb="6" eb="8">
      <t>シュウエキ</t>
    </rPh>
    <phoneticPr fontId="5"/>
  </si>
  <si>
    <t>　　その他雑収益</t>
    <rPh sb="4" eb="5">
      <t>タ</t>
    </rPh>
    <rPh sb="5" eb="8">
      <t>ザツシュウエキ</t>
    </rPh>
    <phoneticPr fontId="5"/>
  </si>
  <si>
    <t>　⑨他会計からの繰入金</t>
    <rPh sb="2" eb="3">
      <t>ホカ</t>
    </rPh>
    <rPh sb="3" eb="5">
      <t>カイケイ</t>
    </rPh>
    <rPh sb="8" eb="11">
      <t>クリイレキン</t>
    </rPh>
    <phoneticPr fontId="5"/>
  </si>
  <si>
    <t>　　日本ＪＣ本体会計からの繰入金</t>
    <rPh sb="2" eb="4">
      <t>ニホン</t>
    </rPh>
    <rPh sb="6" eb="8">
      <t>ホンタイ</t>
    </rPh>
    <rPh sb="8" eb="10">
      <t>カイケイ</t>
    </rPh>
    <rPh sb="13" eb="15">
      <t>クリイレ</t>
    </rPh>
    <rPh sb="15" eb="16">
      <t>キン</t>
    </rPh>
    <phoneticPr fontId="5"/>
  </si>
  <si>
    <t>　　地区・ﾌﾞﾛｯｸ協議会からの繰入金</t>
    <rPh sb="2" eb="4">
      <t>チク</t>
    </rPh>
    <rPh sb="10" eb="13">
      <t>キョウギカイ</t>
    </rPh>
    <rPh sb="16" eb="18">
      <t>クリイレ</t>
    </rPh>
    <rPh sb="18" eb="19">
      <t>キン</t>
    </rPh>
    <phoneticPr fontId="5"/>
  </si>
  <si>
    <t>　　他会計からの繰入金</t>
    <rPh sb="2" eb="3">
      <t>タ</t>
    </rPh>
    <rPh sb="3" eb="5">
      <t>カイケイ</t>
    </rPh>
    <rPh sb="8" eb="10">
      <t>クリイレ</t>
    </rPh>
    <rPh sb="10" eb="11">
      <t>キン</t>
    </rPh>
    <phoneticPr fontId="5"/>
  </si>
  <si>
    <t>経常収益計</t>
    <rPh sb="0" eb="2">
      <t>ケイジョウ</t>
    </rPh>
    <rPh sb="2" eb="4">
      <t>シュウエキ</t>
    </rPh>
    <rPh sb="4" eb="5">
      <t>ケイ</t>
    </rPh>
    <phoneticPr fontId="5"/>
  </si>
  <si>
    <t>（2）経常費用</t>
    <rPh sb="3" eb="5">
      <t>ケイジョウ</t>
    </rPh>
    <rPh sb="5" eb="7">
      <t>ヒヨウ</t>
    </rPh>
    <phoneticPr fontId="5"/>
  </si>
  <si>
    <t>　①事業費</t>
    <rPh sb="2" eb="5">
      <t>ジギョウヒ</t>
    </rPh>
    <phoneticPr fontId="5"/>
  </si>
  <si>
    <t>　　事業費</t>
    <rPh sb="2" eb="5">
      <t>ジギョウヒ</t>
    </rPh>
    <phoneticPr fontId="5"/>
  </si>
  <si>
    <t>　　委員会運営費</t>
    <rPh sb="2" eb="5">
      <t>イインカイ</t>
    </rPh>
    <rPh sb="5" eb="7">
      <t>ウンエイ</t>
    </rPh>
    <rPh sb="7" eb="8">
      <t>ヒ</t>
    </rPh>
    <phoneticPr fontId="5"/>
  </si>
  <si>
    <t>　　事業予備費</t>
    <rPh sb="2" eb="4">
      <t>ジギョウ</t>
    </rPh>
    <rPh sb="4" eb="7">
      <t>ヨビヒ</t>
    </rPh>
    <phoneticPr fontId="5"/>
  </si>
  <si>
    <t>　②管理費</t>
    <rPh sb="2" eb="5">
      <t>カンリヒ</t>
    </rPh>
    <phoneticPr fontId="5"/>
  </si>
  <si>
    <t>　　会議費</t>
    <rPh sb="2" eb="5">
      <t>カイギヒ</t>
    </rPh>
    <phoneticPr fontId="5"/>
  </si>
  <si>
    <t>　　給料手当</t>
    <rPh sb="2" eb="4">
      <t>キュウリョウ</t>
    </rPh>
    <rPh sb="4" eb="6">
      <t>テアテ</t>
    </rPh>
    <phoneticPr fontId="5"/>
  </si>
  <si>
    <t>　　臨時雇用賃金</t>
    <rPh sb="2" eb="4">
      <t>リンジ</t>
    </rPh>
    <rPh sb="4" eb="6">
      <t>コヨウ</t>
    </rPh>
    <rPh sb="6" eb="8">
      <t>チンギン</t>
    </rPh>
    <phoneticPr fontId="5"/>
  </si>
  <si>
    <t>　　退職給付手当</t>
    <rPh sb="2" eb="4">
      <t>タイショク</t>
    </rPh>
    <rPh sb="4" eb="6">
      <t>キュウフ</t>
    </rPh>
    <rPh sb="6" eb="8">
      <t>テアテ</t>
    </rPh>
    <phoneticPr fontId="5"/>
  </si>
  <si>
    <t>　　福利厚生費</t>
    <rPh sb="2" eb="4">
      <t>フクリ</t>
    </rPh>
    <rPh sb="4" eb="7">
      <t>コウセイヒ</t>
    </rPh>
    <phoneticPr fontId="5"/>
  </si>
  <si>
    <t>　　旅費交通費</t>
    <rPh sb="2" eb="4">
      <t>リョヒ</t>
    </rPh>
    <rPh sb="4" eb="7">
      <t>コウツウヒ</t>
    </rPh>
    <phoneticPr fontId="5"/>
  </si>
  <si>
    <t>　　通信運搬費</t>
    <rPh sb="2" eb="4">
      <t>ツウシン</t>
    </rPh>
    <rPh sb="4" eb="6">
      <t>ウンパン</t>
    </rPh>
    <rPh sb="6" eb="7">
      <t>ヒ</t>
    </rPh>
    <phoneticPr fontId="5"/>
  </si>
  <si>
    <t>　　減価償却費</t>
    <rPh sb="2" eb="4">
      <t>ゲンカ</t>
    </rPh>
    <rPh sb="4" eb="6">
      <t>ショウキャク</t>
    </rPh>
    <rPh sb="6" eb="7">
      <t>ヒ</t>
    </rPh>
    <phoneticPr fontId="5"/>
  </si>
  <si>
    <t>　　図書・研修費</t>
    <rPh sb="2" eb="4">
      <t>トショ</t>
    </rPh>
    <rPh sb="5" eb="8">
      <t>ケンシュウヒ</t>
    </rPh>
    <phoneticPr fontId="5"/>
  </si>
  <si>
    <t>　　消耗品費</t>
    <rPh sb="2" eb="4">
      <t>ショウモウ</t>
    </rPh>
    <rPh sb="4" eb="5">
      <t>ヒン</t>
    </rPh>
    <rPh sb="5" eb="6">
      <t>ヒ</t>
    </rPh>
    <phoneticPr fontId="5"/>
  </si>
  <si>
    <t>　　リース料</t>
    <rPh sb="5" eb="6">
      <t>リョウ</t>
    </rPh>
    <phoneticPr fontId="5"/>
  </si>
  <si>
    <t>　　賃借料</t>
    <rPh sb="2" eb="4">
      <t>チンシャク</t>
    </rPh>
    <rPh sb="4" eb="5">
      <t>リョウ</t>
    </rPh>
    <phoneticPr fontId="5"/>
  </si>
  <si>
    <t>　　修繕費</t>
    <rPh sb="2" eb="5">
      <t>シュウゼンヒ</t>
    </rPh>
    <phoneticPr fontId="5"/>
  </si>
  <si>
    <t>　　印刷製本費</t>
    <rPh sb="2" eb="4">
      <t>インサツ</t>
    </rPh>
    <rPh sb="4" eb="6">
      <t>セイホン</t>
    </rPh>
    <rPh sb="6" eb="7">
      <t>ヒ</t>
    </rPh>
    <phoneticPr fontId="5"/>
  </si>
  <si>
    <t>　　業務委託費</t>
    <rPh sb="2" eb="4">
      <t>ギョウム</t>
    </rPh>
    <rPh sb="4" eb="6">
      <t>イタク</t>
    </rPh>
    <rPh sb="6" eb="7">
      <t>ヒ</t>
    </rPh>
    <phoneticPr fontId="5"/>
  </si>
  <si>
    <t>　　保険料</t>
    <rPh sb="2" eb="4">
      <t>ホケン</t>
    </rPh>
    <rPh sb="4" eb="5">
      <t>リョウ</t>
    </rPh>
    <phoneticPr fontId="5"/>
  </si>
  <si>
    <t>　　租税公課</t>
    <rPh sb="2" eb="4">
      <t>ソゼイ</t>
    </rPh>
    <rPh sb="4" eb="6">
      <t>コウカ</t>
    </rPh>
    <phoneticPr fontId="5"/>
  </si>
  <si>
    <t>　　渉外費</t>
    <rPh sb="2" eb="4">
      <t>ショウガイ</t>
    </rPh>
    <rPh sb="4" eb="5">
      <t>ヒ</t>
    </rPh>
    <phoneticPr fontId="5"/>
  </si>
  <si>
    <t>　　支払手数料</t>
    <rPh sb="2" eb="4">
      <t>シハライ</t>
    </rPh>
    <rPh sb="4" eb="7">
      <t>テスウリョウ</t>
    </rPh>
    <phoneticPr fontId="5"/>
  </si>
  <si>
    <t>　　雑費</t>
    <rPh sb="2" eb="4">
      <t>ザッピ</t>
    </rPh>
    <phoneticPr fontId="5"/>
  </si>
  <si>
    <t>　　管理・運営予備費</t>
    <rPh sb="2" eb="4">
      <t>カンリ</t>
    </rPh>
    <rPh sb="5" eb="7">
      <t>ウンエイ</t>
    </rPh>
    <rPh sb="7" eb="10">
      <t>ヨビヒ</t>
    </rPh>
    <phoneticPr fontId="5"/>
  </si>
  <si>
    <t>　③負担金</t>
    <rPh sb="2" eb="5">
      <t>フタンキン</t>
    </rPh>
    <phoneticPr fontId="5"/>
  </si>
  <si>
    <t>　　加盟団体会費</t>
    <rPh sb="2" eb="4">
      <t>カメイ</t>
    </rPh>
    <rPh sb="4" eb="6">
      <t>ダンタイ</t>
    </rPh>
    <rPh sb="6" eb="8">
      <t>カイヒ</t>
    </rPh>
    <phoneticPr fontId="5"/>
  </si>
  <si>
    <t>　　地区会費</t>
    <rPh sb="2" eb="4">
      <t>チク</t>
    </rPh>
    <rPh sb="4" eb="6">
      <t>カイヒ</t>
    </rPh>
    <phoneticPr fontId="5"/>
  </si>
  <si>
    <t>　④他会計への繰入金</t>
    <rPh sb="2" eb="3">
      <t>ホカ</t>
    </rPh>
    <rPh sb="3" eb="5">
      <t>カイケイ</t>
    </rPh>
    <rPh sb="7" eb="10">
      <t>クリイレキン</t>
    </rPh>
    <phoneticPr fontId="5"/>
  </si>
  <si>
    <t>　　日本ＪＣ本体会計への繰入金</t>
    <rPh sb="2" eb="4">
      <t>ニホン</t>
    </rPh>
    <rPh sb="6" eb="8">
      <t>ホンタイ</t>
    </rPh>
    <rPh sb="8" eb="10">
      <t>カイケイ</t>
    </rPh>
    <rPh sb="12" eb="14">
      <t>クリイレ</t>
    </rPh>
    <rPh sb="14" eb="15">
      <t>キン</t>
    </rPh>
    <phoneticPr fontId="5"/>
  </si>
  <si>
    <t>消費税負担金</t>
    <rPh sb="0" eb="3">
      <t>ショウヒゼイ</t>
    </rPh>
    <rPh sb="3" eb="6">
      <t>フタンキン</t>
    </rPh>
    <phoneticPr fontId="5"/>
  </si>
  <si>
    <t>外部監査負担金</t>
    <rPh sb="0" eb="2">
      <t>ガイブ</t>
    </rPh>
    <rPh sb="2" eb="4">
      <t>カンサ</t>
    </rPh>
    <rPh sb="4" eb="7">
      <t>フタンキン</t>
    </rPh>
    <phoneticPr fontId="5"/>
  </si>
  <si>
    <t>会計ｿﾌﾄ負担金</t>
    <rPh sb="0" eb="2">
      <t>カイケイ</t>
    </rPh>
    <rPh sb="5" eb="8">
      <t>フタンキン</t>
    </rPh>
    <phoneticPr fontId="5"/>
  </si>
  <si>
    <t>その他繰入金</t>
    <rPh sb="2" eb="3">
      <t>タ</t>
    </rPh>
    <rPh sb="3" eb="6">
      <t>クリイレキン</t>
    </rPh>
    <phoneticPr fontId="5"/>
  </si>
  <si>
    <t>　　地区・ﾌﾞﾛｯｸ協議会への繰入金</t>
    <rPh sb="2" eb="4">
      <t>チク</t>
    </rPh>
    <rPh sb="9" eb="14">
      <t>キョウギカイヘノ</t>
    </rPh>
    <rPh sb="14" eb="17">
      <t>クリイレキン</t>
    </rPh>
    <phoneticPr fontId="5"/>
  </si>
  <si>
    <t>　　他会計への繰入金</t>
    <rPh sb="2" eb="3">
      <t>ホカ</t>
    </rPh>
    <rPh sb="3" eb="5">
      <t>カイケイ</t>
    </rPh>
    <rPh sb="6" eb="9">
      <t>クリイレキン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</si>
  <si>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</si>
  <si>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5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</si>
  <si>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5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</si>
  <si>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5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</si>
  <si>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5"/>
  </si>
  <si>
    <t xml:space="preserve"> 2 経常外増減の部</t>
    <rPh sb="3" eb="5">
      <t>ケイジョウ</t>
    </rPh>
    <rPh sb="5" eb="6">
      <t>ガイ</t>
    </rPh>
    <rPh sb="6" eb="8">
      <t>ゾウゲン</t>
    </rPh>
    <rPh sb="9" eb="10">
      <t>ブ</t>
    </rPh>
    <phoneticPr fontId="5"/>
  </si>
  <si>
    <t>（1）経常外収益</t>
    <rPh sb="3" eb="5">
      <t>ケイジョウ</t>
    </rPh>
    <rPh sb="5" eb="6">
      <t>ガイ</t>
    </rPh>
    <rPh sb="6" eb="8">
      <t>シュウエキ</t>
    </rPh>
    <phoneticPr fontId="5"/>
  </si>
  <si>
    <t>　②固定資産売却益</t>
    <rPh sb="2" eb="4">
      <t>コテイ</t>
    </rPh>
    <rPh sb="4" eb="6">
      <t>シサン</t>
    </rPh>
    <rPh sb="6" eb="8">
      <t>バイキャク</t>
    </rPh>
    <rPh sb="8" eb="9">
      <t>エキ</t>
    </rPh>
    <phoneticPr fontId="5"/>
  </si>
  <si>
    <t>　　建物売却益</t>
    <rPh sb="2" eb="4">
      <t>タテモノ</t>
    </rPh>
    <rPh sb="4" eb="7">
      <t>バイキャクエキ</t>
    </rPh>
    <phoneticPr fontId="5"/>
  </si>
  <si>
    <t>　　構築物売却益</t>
    <rPh sb="2" eb="4">
      <t>コウチク</t>
    </rPh>
    <rPh sb="4" eb="5">
      <t>ブツ</t>
    </rPh>
    <rPh sb="5" eb="8">
      <t>バイキャクエキ</t>
    </rPh>
    <phoneticPr fontId="5"/>
  </si>
  <si>
    <t>　　什器備品売却益</t>
    <rPh sb="2" eb="4">
      <t>ジュウキ</t>
    </rPh>
    <rPh sb="4" eb="6">
      <t>ビヒン</t>
    </rPh>
    <rPh sb="6" eb="8">
      <t>バイキャク</t>
    </rPh>
    <rPh sb="8" eb="9">
      <t>エキ</t>
    </rPh>
    <phoneticPr fontId="5"/>
  </si>
  <si>
    <t>　③固定資産受贈益</t>
    <rPh sb="2" eb="4">
      <t>コテイ</t>
    </rPh>
    <rPh sb="4" eb="6">
      <t>シサン</t>
    </rPh>
    <rPh sb="6" eb="8">
      <t>ジュゾウ</t>
    </rPh>
    <rPh sb="8" eb="9">
      <t>エキ</t>
    </rPh>
    <phoneticPr fontId="5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</si>
  <si>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5"/>
  </si>
  <si>
    <t>（2）経常外費用</t>
    <rPh sb="3" eb="5">
      <t>ケイジョウ</t>
    </rPh>
    <rPh sb="5" eb="6">
      <t>ガイ</t>
    </rPh>
    <rPh sb="6" eb="8">
      <t>ヒヨウ</t>
    </rPh>
    <phoneticPr fontId="5"/>
  </si>
  <si>
    <t>　②固定資産売却損</t>
    <rPh sb="2" eb="4">
      <t>コテイ</t>
    </rPh>
    <rPh sb="4" eb="6">
      <t>シサン</t>
    </rPh>
    <rPh sb="6" eb="8">
      <t>バイキャク</t>
    </rPh>
    <rPh sb="8" eb="9">
      <t>ゾン</t>
    </rPh>
    <phoneticPr fontId="5"/>
  </si>
  <si>
    <t>　③固定資産除却損</t>
    <rPh sb="2" eb="4">
      <t>コテイ</t>
    </rPh>
    <rPh sb="4" eb="6">
      <t>シサン</t>
    </rPh>
    <rPh sb="6" eb="7">
      <t>ジョ</t>
    </rPh>
    <rPh sb="7" eb="8">
      <t>キャク</t>
    </rPh>
    <rPh sb="8" eb="9">
      <t>ソン</t>
    </rPh>
    <phoneticPr fontId="5"/>
  </si>
  <si>
    <t>　　什器備品除却損</t>
    <rPh sb="2" eb="4">
      <t>ジュウキ</t>
    </rPh>
    <rPh sb="4" eb="6">
      <t>ビヒン</t>
    </rPh>
    <rPh sb="6" eb="7">
      <t>ジョ</t>
    </rPh>
    <rPh sb="7" eb="8">
      <t>キャク</t>
    </rPh>
    <rPh sb="8" eb="9">
      <t>ソン</t>
    </rPh>
    <phoneticPr fontId="5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</si>
  <si>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5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</si>
  <si>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5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</si>
  <si>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5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</si>
  <si>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5"/>
  </si>
  <si>
    <t>一般正味財産期末残高</t>
    <rPh sb="0" eb="2">
      <t>イッパン</t>
    </rPh>
    <rPh sb="2" eb="4">
      <t>ショウミ</t>
    </rPh>
    <rPh sb="4" eb="6">
      <t>ザイサン</t>
    </rPh>
    <rPh sb="6" eb="7">
      <t>キ</t>
    </rPh>
    <rPh sb="7" eb="8">
      <t>マツ</t>
    </rPh>
    <rPh sb="8" eb="10">
      <t>ザンダカ</t>
    </rPh>
    <phoneticPr fontId="5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</si>
  <si>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5"/>
  </si>
  <si>
    <t>　①固定資産受贈益</t>
    <rPh sb="2" eb="4">
      <t>コテイ</t>
    </rPh>
    <rPh sb="4" eb="6">
      <t>シサン</t>
    </rPh>
    <rPh sb="6" eb="8">
      <t>ジュゾウ</t>
    </rPh>
    <rPh sb="8" eb="9">
      <t>エキ</t>
    </rPh>
    <phoneticPr fontId="5"/>
  </si>
  <si>
    <t>　②基本財産評価益</t>
    <rPh sb="2" eb="4">
      <t>キホン</t>
    </rPh>
    <rPh sb="4" eb="6">
      <t>ザイサン</t>
    </rPh>
    <rPh sb="6" eb="9">
      <t>ヒョウカエキ</t>
    </rPh>
    <phoneticPr fontId="5"/>
  </si>
  <si>
    <t>　③特定資産評価益</t>
    <rPh sb="2" eb="4">
      <t>トクテイ</t>
    </rPh>
    <rPh sb="4" eb="6">
      <t>シサン</t>
    </rPh>
    <rPh sb="6" eb="8">
      <t>ヒョウカ</t>
    </rPh>
    <rPh sb="8" eb="9">
      <t>エキ</t>
    </rPh>
    <phoneticPr fontId="5"/>
  </si>
  <si>
    <t>　④基本財産評価損</t>
    <rPh sb="2" eb="4">
      <t>キホン</t>
    </rPh>
    <rPh sb="4" eb="6">
      <t>ザイサン</t>
    </rPh>
    <rPh sb="6" eb="8">
      <t>ヒョウカ</t>
    </rPh>
    <rPh sb="8" eb="9">
      <t>ソン</t>
    </rPh>
    <phoneticPr fontId="5"/>
  </si>
  <si>
    <t>　⑤特定資産評価損</t>
    <rPh sb="2" eb="4">
      <t>トクテイ</t>
    </rPh>
    <rPh sb="4" eb="6">
      <t>シサン</t>
    </rPh>
    <rPh sb="6" eb="8">
      <t>ヒョウカ</t>
    </rPh>
    <rPh sb="8" eb="9">
      <t>ソン</t>
    </rPh>
    <phoneticPr fontId="5"/>
  </si>
  <si>
    <t>　⑥一般正味財産への振替額</t>
    <rPh sb="2" eb="4">
      <t>イッパン</t>
    </rPh>
    <rPh sb="4" eb="6">
      <t>ショウミ</t>
    </rPh>
    <rPh sb="6" eb="8">
      <t>ザイサン</t>
    </rPh>
    <rPh sb="10" eb="12">
      <t>フリカ</t>
    </rPh>
    <rPh sb="12" eb="13">
      <t>ガク</t>
    </rPh>
    <phoneticPr fontId="5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</si>
  <si>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5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</si>
  <si>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5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</si>
  <si>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5"/>
  </si>
  <si>
    <t>Ⅲ正味財産期末残高</t>
    <rPh sb="1" eb="3">
      <t>ショウミ</t>
    </rPh>
    <rPh sb="3" eb="5">
      <t>ザイサン</t>
    </rPh>
    <rPh sb="5" eb="7">
      <t>キマツ</t>
    </rPh>
    <rPh sb="7" eb="9">
      <t>ザンダカ</t>
    </rPh>
    <phoneticPr fontId="5"/>
  </si>
  <si>
    <t>　　光熱水料</t>
    <rPh sb="2" eb="4">
      <t>コウネツ</t>
    </rPh>
    <rPh sb="4" eb="5">
      <t>スイ</t>
    </rPh>
    <rPh sb="5" eb="6">
      <t>リョウ</t>
    </rPh>
    <phoneticPr fontId="5"/>
  </si>
  <si>
    <t>　　　　（１）正味財産予算書内訳表　　　※必須作成</t>
    <rPh sb="7" eb="9">
      <t>ショウミ</t>
    </rPh>
    <rPh sb="9" eb="11">
      <t>ザイサン</t>
    </rPh>
    <rPh sb="11" eb="14">
      <t>ヨサンショ</t>
    </rPh>
    <rPh sb="14" eb="17">
      <t>ウチワケヒョウ</t>
    </rPh>
    <rPh sb="21" eb="23">
      <t>ヒッス</t>
    </rPh>
    <rPh sb="23" eb="25">
      <t>サクセイ</t>
    </rPh>
    <phoneticPr fontId="2"/>
  </si>
  <si>
    <t>　　　　（２）正味財産予算書　　　　　　　 ※任意作成</t>
    <rPh sb="7" eb="9">
      <t>ショウミ</t>
    </rPh>
    <rPh sb="9" eb="11">
      <t>ザイサン</t>
    </rPh>
    <rPh sb="11" eb="14">
      <t>ヨサンショ</t>
    </rPh>
    <rPh sb="23" eb="25">
      <t>ニンイ</t>
    </rPh>
    <rPh sb="25" eb="27">
      <t>サクセイ</t>
    </rPh>
    <phoneticPr fontId="2"/>
  </si>
  <si>
    <t>　　作成する順番としては、最初に「（１）正味財産予算書内訳表」を作成して頂きます。</t>
    <rPh sb="2" eb="4">
      <t>サクセイ</t>
    </rPh>
    <rPh sb="6" eb="8">
      <t>ジュンバン</t>
    </rPh>
    <rPh sb="13" eb="15">
      <t>サイショ</t>
    </rPh>
    <rPh sb="20" eb="22">
      <t>ショウミ</t>
    </rPh>
    <rPh sb="22" eb="24">
      <t>ザイサン</t>
    </rPh>
    <rPh sb="24" eb="27">
      <t>ヨサンショ</t>
    </rPh>
    <rPh sb="27" eb="29">
      <t>ウチワケ</t>
    </rPh>
    <rPh sb="29" eb="30">
      <t>ヒョウ</t>
    </rPh>
    <rPh sb="32" eb="34">
      <t>サクセイ</t>
    </rPh>
    <rPh sb="36" eb="37">
      <t>イタダ</t>
    </rPh>
    <phoneticPr fontId="2"/>
  </si>
  <si>
    <t>　　「（２）正味財産予算書」には、その結果が自動で転記されますので、諸会議等の審議時にご利用頂く際には、年初予算欄等を</t>
    <rPh sb="6" eb="8">
      <t>ショウミ</t>
    </rPh>
    <rPh sb="8" eb="10">
      <t>ザイサン</t>
    </rPh>
    <rPh sb="10" eb="13">
      <t>ヨサンショ</t>
    </rPh>
    <rPh sb="19" eb="21">
      <t>ケッカ</t>
    </rPh>
    <rPh sb="22" eb="24">
      <t>ジドウ</t>
    </rPh>
    <rPh sb="25" eb="27">
      <t>テンキ</t>
    </rPh>
    <rPh sb="34" eb="37">
      <t>ショカイギ</t>
    </rPh>
    <rPh sb="37" eb="38">
      <t>トウ</t>
    </rPh>
    <rPh sb="39" eb="41">
      <t>シンギ</t>
    </rPh>
    <rPh sb="41" eb="42">
      <t>ジ</t>
    </rPh>
    <rPh sb="44" eb="46">
      <t>リヨウ</t>
    </rPh>
    <rPh sb="46" eb="47">
      <t>イタダ</t>
    </rPh>
    <rPh sb="48" eb="49">
      <t>サイ</t>
    </rPh>
    <rPh sb="52" eb="54">
      <t>ネンショ</t>
    </rPh>
    <rPh sb="54" eb="56">
      <t>ヨサン</t>
    </rPh>
    <rPh sb="56" eb="57">
      <t>ラン</t>
    </rPh>
    <rPh sb="57" eb="58">
      <t>ナド</t>
    </rPh>
    <phoneticPr fontId="2"/>
  </si>
  <si>
    <t>　　ご記載の上、ご利用下さい。</t>
    <rPh sb="3" eb="5">
      <t>キサイ</t>
    </rPh>
    <rPh sb="6" eb="7">
      <t>ウエ</t>
    </rPh>
    <rPh sb="9" eb="11">
      <t>リヨウ</t>
    </rPh>
    <rPh sb="11" eb="12">
      <t>クダ</t>
    </rPh>
    <phoneticPr fontId="2"/>
  </si>
  <si>
    <t>　　これを必須作成とし、「（２）正味財産予算書」については、諸会議等の審議時にご利用される場合に作成頂く為、任意作成として</t>
    <rPh sb="5" eb="7">
      <t>ヒッス</t>
    </rPh>
    <rPh sb="7" eb="9">
      <t>サクセイ</t>
    </rPh>
    <rPh sb="16" eb="18">
      <t>ショウミ</t>
    </rPh>
    <rPh sb="18" eb="20">
      <t>ザイサン</t>
    </rPh>
    <rPh sb="20" eb="23">
      <t>ヨサンショ</t>
    </rPh>
    <rPh sb="45" eb="47">
      <t>バアイ</t>
    </rPh>
    <rPh sb="48" eb="50">
      <t>サクセイ</t>
    </rPh>
    <rPh sb="50" eb="51">
      <t>イタダ</t>
    </rPh>
    <rPh sb="52" eb="53">
      <t>タメ</t>
    </rPh>
    <rPh sb="54" eb="56">
      <t>ニンイ</t>
    </rPh>
    <rPh sb="56" eb="58">
      <t>サクセイ</t>
    </rPh>
    <phoneticPr fontId="2"/>
  </si>
  <si>
    <t>　　おります。</t>
    <phoneticPr fontId="2"/>
  </si>
  <si>
    <t>２．様式は以下の２種類がございます。</t>
    <rPh sb="2" eb="4">
      <t>ヨウシキ</t>
    </rPh>
    <rPh sb="5" eb="7">
      <t>イカ</t>
    </rPh>
    <rPh sb="9" eb="11">
      <t>シュルイ</t>
    </rPh>
    <phoneticPr fontId="2"/>
  </si>
  <si>
    <t>３．印刷される際は、シート上の色を無くし、不要な列を非表示とした上で印刷下さい。（記入例をご参考下さい）</t>
    <rPh sb="2" eb="4">
      <t>インサツ</t>
    </rPh>
    <rPh sb="7" eb="8">
      <t>サイ</t>
    </rPh>
    <rPh sb="13" eb="14">
      <t>ジョウ</t>
    </rPh>
    <rPh sb="15" eb="16">
      <t>イロ</t>
    </rPh>
    <rPh sb="17" eb="18">
      <t>ナ</t>
    </rPh>
    <rPh sb="21" eb="23">
      <t>フヨウ</t>
    </rPh>
    <rPh sb="24" eb="25">
      <t>レツ</t>
    </rPh>
    <rPh sb="26" eb="27">
      <t>ヒ</t>
    </rPh>
    <rPh sb="27" eb="29">
      <t>ヒョウジ</t>
    </rPh>
    <rPh sb="32" eb="33">
      <t>ウエ</t>
    </rPh>
    <rPh sb="34" eb="36">
      <t>インサツ</t>
    </rPh>
    <rPh sb="36" eb="37">
      <t>クダ</t>
    </rPh>
    <rPh sb="41" eb="43">
      <t>キニュウ</t>
    </rPh>
    <rPh sb="43" eb="44">
      <t>レイ</t>
    </rPh>
    <rPh sb="46" eb="48">
      <t>サンコウ</t>
    </rPh>
    <rPh sb="48" eb="49">
      <t>クダ</t>
    </rPh>
    <phoneticPr fontId="2"/>
  </si>
  <si>
    <t>４．ご入力頂くセル（ご入力される可能性のあるセル）は薄い黄色、ご入力される可能性が極めて低いセルは薄いグレーに彩色しています。</t>
    <rPh sb="3" eb="5">
      <t>ニュウリョク</t>
    </rPh>
    <rPh sb="5" eb="6">
      <t>イタダ</t>
    </rPh>
    <rPh sb="11" eb="13">
      <t>ニュウリョク</t>
    </rPh>
    <rPh sb="16" eb="19">
      <t>カノウセイ</t>
    </rPh>
    <rPh sb="26" eb="27">
      <t>ウス</t>
    </rPh>
    <rPh sb="28" eb="30">
      <t>キイロ</t>
    </rPh>
    <rPh sb="32" eb="34">
      <t>ニュウリョク</t>
    </rPh>
    <rPh sb="37" eb="40">
      <t>カノウセイ</t>
    </rPh>
    <rPh sb="41" eb="42">
      <t>キワ</t>
    </rPh>
    <rPh sb="44" eb="45">
      <t>ヒク</t>
    </rPh>
    <rPh sb="49" eb="50">
      <t>ウス</t>
    </rPh>
    <rPh sb="55" eb="57">
      <t>サイショク</t>
    </rPh>
    <phoneticPr fontId="2"/>
  </si>
  <si>
    <t>　　統合時専用集計欄：</t>
    <rPh sb="2" eb="4">
      <t>トウゴウ</t>
    </rPh>
    <rPh sb="4" eb="5">
      <t>ジ</t>
    </rPh>
    <rPh sb="5" eb="7">
      <t>センヨウ</t>
    </rPh>
    <rPh sb="7" eb="9">
      <t>シュウケイ</t>
    </rPh>
    <rPh sb="9" eb="10">
      <t>ラン</t>
    </rPh>
    <phoneticPr fontId="2"/>
  </si>
  <si>
    <t>●正味財産増減計算書予算内訳表作成にあたってのご注意事項</t>
    <rPh sb="1" eb="3">
      <t>ショウミ</t>
    </rPh>
    <rPh sb="3" eb="5">
      <t>ザイサン</t>
    </rPh>
    <rPh sb="5" eb="7">
      <t>ゾウゲン</t>
    </rPh>
    <rPh sb="7" eb="10">
      <t>ケイサンショ</t>
    </rPh>
    <rPh sb="10" eb="12">
      <t>ヨサン</t>
    </rPh>
    <rPh sb="12" eb="15">
      <t>ウチワケヒョウ</t>
    </rPh>
    <rPh sb="15" eb="17">
      <t>サクセイ</t>
    </rPh>
    <rPh sb="24" eb="26">
      <t>チュウイ</t>
    </rPh>
    <rPh sb="26" eb="28">
      <t>ジコウ</t>
    </rPh>
    <phoneticPr fontId="2"/>
  </si>
  <si>
    <t xml:space="preserve">    なお、当予算書を日本ＪＣ本体の予算と統合し、総会で審議する際には、「（１）正味財産予算書内訳表」を使用致しますので、</t>
    <rPh sb="7" eb="8">
      <t>トウ</t>
    </rPh>
    <rPh sb="8" eb="11">
      <t>ヨサンショ</t>
    </rPh>
    <rPh sb="12" eb="14">
      <t>ニホン</t>
    </rPh>
    <rPh sb="16" eb="18">
      <t>ホンタイ</t>
    </rPh>
    <rPh sb="19" eb="21">
      <t>ヨサン</t>
    </rPh>
    <rPh sb="22" eb="24">
      <t>トウゴウ</t>
    </rPh>
    <rPh sb="26" eb="28">
      <t>ソウカイ</t>
    </rPh>
    <rPh sb="29" eb="31">
      <t>シンギ</t>
    </rPh>
    <rPh sb="33" eb="34">
      <t>サイ</t>
    </rPh>
    <rPh sb="41" eb="43">
      <t>ショウミ</t>
    </rPh>
    <rPh sb="43" eb="45">
      <t>ザイサン</t>
    </rPh>
    <rPh sb="45" eb="48">
      <t>ヨサンショ</t>
    </rPh>
    <rPh sb="48" eb="50">
      <t>ウチワケ</t>
    </rPh>
    <rPh sb="50" eb="51">
      <t>ヒョウ</t>
    </rPh>
    <rPh sb="53" eb="55">
      <t>シヨウ</t>
    </rPh>
    <rPh sb="55" eb="56">
      <t>イタ</t>
    </rPh>
    <phoneticPr fontId="2"/>
  </si>
  <si>
    <t>10．内訳表の作成時、公益事業比率は原則５０％以上となるように作成して頂きますが、仮に５０％以下となった場合、</t>
    <rPh sb="3" eb="6">
      <t>ウチワケヒョウ</t>
    </rPh>
    <rPh sb="7" eb="9">
      <t>サクセイ</t>
    </rPh>
    <rPh sb="9" eb="10">
      <t>ジ</t>
    </rPh>
    <rPh sb="11" eb="13">
      <t>コウエキ</t>
    </rPh>
    <rPh sb="13" eb="15">
      <t>ジギョウ</t>
    </rPh>
    <rPh sb="15" eb="17">
      <t>ヒリツ</t>
    </rPh>
    <rPh sb="18" eb="20">
      <t>ゲンソク</t>
    </rPh>
    <rPh sb="23" eb="25">
      <t>イジョウ</t>
    </rPh>
    <rPh sb="31" eb="33">
      <t>サクセイ</t>
    </rPh>
    <rPh sb="35" eb="36">
      <t>イタダ</t>
    </rPh>
    <rPh sb="41" eb="42">
      <t>カリ</t>
    </rPh>
    <rPh sb="46" eb="48">
      <t>イカ</t>
    </rPh>
    <rPh sb="52" eb="54">
      <t>バアイ</t>
    </rPh>
    <phoneticPr fontId="2"/>
  </si>
  <si>
    <t xml:space="preserve">        無理に５０％以上になるよう操作せず、そのままの数字でご提出下さい。</t>
    <phoneticPr fontId="2"/>
  </si>
  <si>
    <t>５．消費税負担金・外部監査費用負担金と会計ソフト使用料については、前年と同額を計上して下さい。</t>
    <rPh sb="2" eb="5">
      <t>ショウヒゼイ</t>
    </rPh>
    <rPh sb="5" eb="8">
      <t>フタンキン</t>
    </rPh>
    <rPh sb="9" eb="11">
      <t>ガイブ</t>
    </rPh>
    <rPh sb="11" eb="13">
      <t>カンサ</t>
    </rPh>
    <rPh sb="13" eb="15">
      <t>ヒヨウ</t>
    </rPh>
    <rPh sb="15" eb="18">
      <t>フタンキン</t>
    </rPh>
    <rPh sb="19" eb="21">
      <t>カイケイ</t>
    </rPh>
    <rPh sb="24" eb="27">
      <t>シヨウリョウ</t>
    </rPh>
    <rPh sb="33" eb="35">
      <t>ゼンネン</t>
    </rPh>
    <rPh sb="36" eb="38">
      <t>ドウガク</t>
    </rPh>
    <rPh sb="39" eb="41">
      <t>ケイジョウ</t>
    </rPh>
    <rPh sb="43" eb="44">
      <t>クダ</t>
    </rPh>
    <phoneticPr fontId="2"/>
  </si>
  <si>
    <t>８．年初予算においては、最下行「Ⅲ正味財産期末残高」の合計欄が０円になるよう、作成して下さい。</t>
    <rPh sb="2" eb="4">
      <t>ネンショ</t>
    </rPh>
    <rPh sb="4" eb="6">
      <t>ヨサン</t>
    </rPh>
    <rPh sb="12" eb="15">
      <t>サイカギョウ</t>
    </rPh>
    <rPh sb="27" eb="29">
      <t>ゴウケイ</t>
    </rPh>
    <rPh sb="29" eb="30">
      <t>ラン</t>
    </rPh>
    <rPh sb="32" eb="33">
      <t>エン</t>
    </rPh>
    <rPh sb="43" eb="44">
      <t>クダ</t>
    </rPh>
    <phoneticPr fontId="2"/>
  </si>
  <si>
    <t>６．「一般正味財産期首残高」は、２０１０年度の最終決算が終了していないため、０円として下さい。</t>
    <rPh sb="3" eb="5">
      <t>イッパン</t>
    </rPh>
    <rPh sb="5" eb="7">
      <t>ショウミ</t>
    </rPh>
    <rPh sb="7" eb="9">
      <t>ザイサン</t>
    </rPh>
    <rPh sb="9" eb="11">
      <t>キシュ</t>
    </rPh>
    <rPh sb="11" eb="13">
      <t>ザンダカ</t>
    </rPh>
    <rPh sb="23" eb="25">
      <t>サイシュウ</t>
    </rPh>
    <rPh sb="39" eb="40">
      <t>エン</t>
    </rPh>
    <rPh sb="43" eb="44">
      <t>クダ</t>
    </rPh>
    <phoneticPr fontId="2"/>
  </si>
  <si>
    <t>７．「指定正味財産期首残高」は、２０１０年度の最終決算が終了していないため、０円として下さい。</t>
    <rPh sb="23" eb="25">
      <t>サイシュウ</t>
    </rPh>
    <rPh sb="43" eb="44">
      <t>クダ</t>
    </rPh>
    <phoneticPr fontId="2"/>
  </si>
  <si>
    <t>９．各事業の「事業繰入収益」の合計額が以下の３カ所に自動転記されます。</t>
    <rPh sb="2" eb="5">
      <t>カクジギョウ</t>
    </rPh>
    <rPh sb="7" eb="9">
      <t>ジギョウ</t>
    </rPh>
    <rPh sb="9" eb="11">
      <t>クリイレ</t>
    </rPh>
    <rPh sb="11" eb="13">
      <t>シュウエキ</t>
    </rPh>
    <rPh sb="15" eb="18">
      <t>ゴウケイガク</t>
    </rPh>
    <rPh sb="19" eb="21">
      <t>イカ</t>
    </rPh>
    <rPh sb="24" eb="25">
      <t>ショ</t>
    </rPh>
    <rPh sb="26" eb="28">
      <t>ジドウ</t>
    </rPh>
    <rPh sb="28" eb="30">
      <t>テンキ</t>
    </rPh>
    <phoneticPr fontId="2"/>
  </si>
  <si>
    <t>共通</t>
    <rPh sb="0" eb="2">
      <t>キョウツウ</t>
    </rPh>
    <phoneticPr fontId="2"/>
  </si>
  <si>
    <t>11．公１から公７までの事業区分へ詳細な事業名が入れられない場合は、各区分の「共通」欄へ金額を記載してください。</t>
    <rPh sb="3" eb="4">
      <t>コウ</t>
    </rPh>
    <rPh sb="7" eb="8">
      <t>コウ</t>
    </rPh>
    <rPh sb="12" eb="14">
      <t>ジギョウ</t>
    </rPh>
    <rPh sb="14" eb="16">
      <t>クブン</t>
    </rPh>
    <rPh sb="17" eb="19">
      <t>ショウサイ</t>
    </rPh>
    <rPh sb="20" eb="22">
      <t>ジギョウ</t>
    </rPh>
    <rPh sb="22" eb="23">
      <t>メイ</t>
    </rPh>
    <rPh sb="24" eb="25">
      <t>イ</t>
    </rPh>
    <rPh sb="30" eb="32">
      <t>バアイ</t>
    </rPh>
    <rPh sb="34" eb="37">
      <t>カククブン</t>
    </rPh>
    <rPh sb="39" eb="41">
      <t>キョウツウ</t>
    </rPh>
    <rPh sb="42" eb="43">
      <t>ラン</t>
    </rPh>
    <rPh sb="44" eb="46">
      <t>キンガク</t>
    </rPh>
    <rPh sb="47" eb="49">
      <t>キサイ</t>
    </rPh>
    <phoneticPr fontId="2"/>
  </si>
  <si>
    <t>　（３）「内部取引消去」列の「事業費」行。</t>
    <rPh sb="5" eb="7">
      <t>ナイブ</t>
    </rPh>
    <rPh sb="7" eb="9">
      <t>トリヒキ</t>
    </rPh>
    <rPh sb="9" eb="11">
      <t>ショウキョ</t>
    </rPh>
    <rPh sb="15" eb="18">
      <t>ジギョウヒ</t>
    </rPh>
    <phoneticPr fontId="2"/>
  </si>
  <si>
    <t xml:space="preserve">        １００万、地域活性事業の共通の事業費に２５０万円、その他の事業会計（共益事業）の共通の事業費に２００万という</t>
    <rPh sb="17" eb="19">
      <t>ジギョウ</t>
    </rPh>
    <rPh sb="23" eb="26">
      <t>ジギョウヒ</t>
    </rPh>
    <rPh sb="30" eb="32">
      <t>マンエン</t>
    </rPh>
    <rPh sb="35" eb="36">
      <t>タ</t>
    </rPh>
    <rPh sb="37" eb="39">
      <t>ジギョウ</t>
    </rPh>
    <rPh sb="39" eb="41">
      <t>カイケイ</t>
    </rPh>
    <rPh sb="42" eb="44">
      <t>キョウエキ</t>
    </rPh>
    <rPh sb="44" eb="46">
      <t>ジギョウ</t>
    </rPh>
    <rPh sb="48" eb="50">
      <t>キョウツウ</t>
    </rPh>
    <rPh sb="51" eb="54">
      <t>ジギョウヒ</t>
    </rPh>
    <rPh sb="58" eb="59">
      <t>マン</t>
    </rPh>
    <phoneticPr fontId="2"/>
  </si>
  <si>
    <t xml:space="preserve">        形になります。</t>
    <phoneticPr fontId="2"/>
  </si>
  <si>
    <t xml:space="preserve">        例えば、年間事業費を６００万円とし、青少年育成事業の共通の事業費に５０万、国政健全化事業の共通の事業費に</t>
    <rPh sb="8" eb="9">
      <t>タト</t>
    </rPh>
    <rPh sb="12" eb="14">
      <t>ネンカン</t>
    </rPh>
    <rPh sb="14" eb="17">
      <t>ジギョウヒ</t>
    </rPh>
    <rPh sb="21" eb="23">
      <t>マンエン</t>
    </rPh>
    <rPh sb="26" eb="29">
      <t>セイショウネン</t>
    </rPh>
    <rPh sb="29" eb="31">
      <t>イクセイ</t>
    </rPh>
    <rPh sb="31" eb="33">
      <t>ジギョウ</t>
    </rPh>
    <rPh sb="34" eb="36">
      <t>キョウツウ</t>
    </rPh>
    <rPh sb="37" eb="40">
      <t>ジギョウヒ</t>
    </rPh>
    <rPh sb="43" eb="44">
      <t>マン</t>
    </rPh>
    <rPh sb="45" eb="47">
      <t>コクセイ</t>
    </rPh>
    <rPh sb="47" eb="49">
      <t>ケンゼン</t>
    </rPh>
    <rPh sb="49" eb="50">
      <t>カ</t>
    </rPh>
    <rPh sb="50" eb="52">
      <t>ジギョウ</t>
    </rPh>
    <rPh sb="53" eb="55">
      <t>キョウツウ</t>
    </rPh>
    <rPh sb="56" eb="59">
      <t>ジギョウヒ</t>
    </rPh>
    <phoneticPr fontId="2"/>
  </si>
  <si>
    <t>正会員</t>
    <rPh sb="0" eb="3">
      <t>セイカイイン</t>
    </rPh>
    <phoneticPr fontId="2"/>
  </si>
  <si>
    <t>会費</t>
    <rPh sb="0" eb="2">
      <t>カイヒ</t>
    </rPh>
    <phoneticPr fontId="2"/>
  </si>
  <si>
    <t>人数</t>
    <rPh sb="0" eb="2">
      <t>ニンズウ</t>
    </rPh>
    <phoneticPr fontId="2"/>
  </si>
  <si>
    <t>特別会員</t>
    <rPh sb="0" eb="2">
      <t>トクベツ</t>
    </rPh>
    <rPh sb="2" eb="4">
      <t>カイイン</t>
    </rPh>
    <phoneticPr fontId="2"/>
  </si>
  <si>
    <t>ＪＣＩ会費</t>
    <rPh sb="3" eb="5">
      <t>カイヒ</t>
    </rPh>
    <phoneticPr fontId="2"/>
  </si>
  <si>
    <t>国際協力資金</t>
    <rPh sb="0" eb="2">
      <t>コクサイ</t>
    </rPh>
    <rPh sb="2" eb="4">
      <t>キョウリョク</t>
    </rPh>
    <rPh sb="4" eb="6">
      <t>シキン</t>
    </rPh>
    <phoneticPr fontId="2"/>
  </si>
  <si>
    <t>基本額</t>
    <rPh sb="0" eb="2">
      <t>キホン</t>
    </rPh>
    <rPh sb="2" eb="3">
      <t>ガク</t>
    </rPh>
    <phoneticPr fontId="2"/>
  </si>
  <si>
    <t>付加金</t>
    <rPh sb="0" eb="2">
      <t>フカ</t>
    </rPh>
    <rPh sb="2" eb="3">
      <t>キン</t>
    </rPh>
    <phoneticPr fontId="2"/>
  </si>
  <si>
    <t>ＷｅＢｅｌｉｅｖｅ購読料</t>
    <rPh sb="9" eb="12">
      <t>コウドクリョウ</t>
    </rPh>
    <phoneticPr fontId="2"/>
  </si>
  <si>
    <t>会員数</t>
    <rPh sb="0" eb="2">
      <t>カイイン</t>
    </rPh>
    <rPh sb="2" eb="3">
      <t>スウ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</si>
  <si>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</si>
  <si>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</si>
  <si>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地区協議会負担金</t>
    <rPh sb="0" eb="2">
      <t>チク</t>
    </rPh>
    <rPh sb="2" eb="5">
      <t>キョウギカイ</t>
    </rPh>
    <rPh sb="5" eb="8">
      <t>フタンキン</t>
    </rPh>
    <phoneticPr fontId="2"/>
  </si>
  <si>
    <t>ブロック協議会負担金</t>
    <rPh sb="4" eb="7">
      <t>キョウギカイ</t>
    </rPh>
    <rPh sb="7" eb="10">
      <t>フタンキン</t>
    </rPh>
    <phoneticPr fontId="2"/>
  </si>
  <si>
    <t>ブロック協議会負担金基本</t>
    <rPh sb="4" eb="7">
      <t>キョウギカイ</t>
    </rPh>
    <rPh sb="7" eb="10">
      <t>フタンキン</t>
    </rPh>
    <rPh sb="10" eb="12">
      <t>キホン</t>
    </rPh>
    <phoneticPr fontId="2"/>
  </si>
  <si>
    <t>霧島市祝賀会</t>
    <rPh sb="0" eb="3">
      <t>キリシマシ</t>
    </rPh>
    <rPh sb="3" eb="6">
      <t>シュクガカイ</t>
    </rPh>
    <phoneticPr fontId="2"/>
  </si>
  <si>
    <t>出向者負担金</t>
    <rPh sb="0" eb="3">
      <t>シュッコウシャ</t>
    </rPh>
    <rPh sb="3" eb="6">
      <t>フタンキン</t>
    </rPh>
    <phoneticPr fontId="2"/>
  </si>
  <si>
    <t>京都会議登録料</t>
    <rPh sb="0" eb="2">
      <t>キョウト</t>
    </rPh>
    <rPh sb="2" eb="4">
      <t>カイギ</t>
    </rPh>
    <rPh sb="4" eb="6">
      <t>トウロク</t>
    </rPh>
    <rPh sb="6" eb="7">
      <t>リョウ</t>
    </rPh>
    <phoneticPr fontId="2"/>
  </si>
  <si>
    <t>国際交流協会</t>
    <rPh sb="0" eb="2">
      <t>コクサイ</t>
    </rPh>
    <rPh sb="2" eb="4">
      <t>コウリュウ</t>
    </rPh>
    <rPh sb="4" eb="6">
      <t>キョウカイ</t>
    </rPh>
    <phoneticPr fontId="2"/>
  </si>
  <si>
    <t>金額</t>
    <rPh sb="0" eb="2">
      <t>キンガク</t>
    </rPh>
    <phoneticPr fontId="2"/>
  </si>
  <si>
    <t>総会</t>
    <rPh sb="0" eb="2">
      <t>ソウカイ</t>
    </rPh>
    <phoneticPr fontId="2"/>
  </si>
  <si>
    <t>例会</t>
    <rPh sb="0" eb="2">
      <t>レイカイ</t>
    </rPh>
    <phoneticPr fontId="2"/>
  </si>
  <si>
    <t>地域人材育成事業</t>
    <rPh sb="0" eb="2">
      <t>チイキ</t>
    </rPh>
    <rPh sb="2" eb="4">
      <t>ジンザイ</t>
    </rPh>
    <rPh sb="4" eb="6">
      <t>イクセイ</t>
    </rPh>
    <rPh sb="6" eb="8">
      <t>ジギョウ</t>
    </rPh>
    <phoneticPr fontId="2"/>
  </si>
  <si>
    <t>①予算総額</t>
    <rPh sb="1" eb="3">
      <t>ヨサン</t>
    </rPh>
    <rPh sb="3" eb="5">
      <t>ソウガク</t>
    </rPh>
    <phoneticPr fontId="2"/>
  </si>
  <si>
    <t>②事業費</t>
    <rPh sb="1" eb="3">
      <t>ジギョウ</t>
    </rPh>
    <rPh sb="3" eb="4">
      <t>ヒ</t>
    </rPh>
    <phoneticPr fontId="2"/>
  </si>
  <si>
    <t>③公益事業費</t>
    <rPh sb="1" eb="3">
      <t>コウエキ</t>
    </rPh>
    <rPh sb="3" eb="5">
      <t>ジギョウ</t>
    </rPh>
    <rPh sb="5" eb="6">
      <t>ヒ</t>
    </rPh>
    <phoneticPr fontId="2"/>
  </si>
  <si>
    <t>④その他事業費</t>
    <rPh sb="3" eb="4">
      <t>タ</t>
    </rPh>
    <rPh sb="4" eb="6">
      <t>ジギョウ</t>
    </rPh>
    <rPh sb="6" eb="7">
      <t>ヒ</t>
    </rPh>
    <phoneticPr fontId="2"/>
  </si>
  <si>
    <t>⑤事務局費</t>
    <rPh sb="1" eb="4">
      <t>ジムキョク</t>
    </rPh>
    <rPh sb="4" eb="5">
      <t>ヒ</t>
    </rPh>
    <phoneticPr fontId="2"/>
  </si>
  <si>
    <t>⑥各種大会費</t>
    <rPh sb="1" eb="3">
      <t>カクシュ</t>
    </rPh>
    <rPh sb="3" eb="5">
      <t>タイカイ</t>
    </rPh>
    <rPh sb="5" eb="6">
      <t>ヒ</t>
    </rPh>
    <phoneticPr fontId="2"/>
  </si>
  <si>
    <t>⑦事務局費(公益分)</t>
    <rPh sb="1" eb="3">
      <t>ジム</t>
    </rPh>
    <rPh sb="3" eb="4">
      <t>キョク</t>
    </rPh>
    <rPh sb="4" eb="5">
      <t>ヒ</t>
    </rPh>
    <rPh sb="6" eb="8">
      <t>コウエキ</t>
    </rPh>
    <rPh sb="8" eb="9">
      <t>ブン</t>
    </rPh>
    <phoneticPr fontId="2"/>
  </si>
  <si>
    <t>③/②*0.5*⑤</t>
    <phoneticPr fontId="2"/>
  </si>
  <si>
    <t>比率</t>
    <rPh sb="0" eb="2">
      <t>ヒリツ</t>
    </rPh>
    <phoneticPr fontId="2"/>
  </si>
  <si>
    <t>経常費用計＋期首残高-期末残高</t>
    <rPh sb="0" eb="2">
      <t>ケイジョウ</t>
    </rPh>
    <rPh sb="2" eb="4">
      <t>ヒヨウ</t>
    </rPh>
    <rPh sb="4" eb="5">
      <t>ケイ</t>
    </rPh>
    <rPh sb="6" eb="8">
      <t>キシュ</t>
    </rPh>
    <rPh sb="8" eb="10">
      <t>ザンダカ</t>
    </rPh>
    <rPh sb="11" eb="13">
      <t>キマツ</t>
    </rPh>
    <rPh sb="13" eb="15">
      <t>ザンダカ</t>
    </rPh>
    <phoneticPr fontId="2"/>
  </si>
  <si>
    <t>（③＋⑥＋⑦）/①</t>
    <phoneticPr fontId="2"/>
  </si>
  <si>
    <t>公益目的事業会計</t>
  </si>
  <si>
    <t>公１</t>
  </si>
  <si>
    <t>地域人材育成事業</t>
  </si>
  <si>
    <t>電話</t>
    <rPh sb="0" eb="2">
      <t>デンワ</t>
    </rPh>
    <phoneticPr fontId="2"/>
  </si>
  <si>
    <t>FAX/メール便</t>
    <rPh sb="7" eb="8">
      <t>ビン</t>
    </rPh>
    <phoneticPr fontId="2"/>
  </si>
  <si>
    <t>JC会館賃借費</t>
    <rPh sb="2" eb="4">
      <t>カイカン</t>
    </rPh>
    <rPh sb="4" eb="6">
      <t>チンシャク</t>
    </rPh>
    <rPh sb="6" eb="7">
      <t>ヒ</t>
    </rPh>
    <phoneticPr fontId="2"/>
  </si>
  <si>
    <t>JC会館火災保険</t>
    <rPh sb="2" eb="4">
      <t>カイカン</t>
    </rPh>
    <rPh sb="4" eb="6">
      <t>カサイ</t>
    </rPh>
    <rPh sb="6" eb="8">
      <t>ホケン</t>
    </rPh>
    <phoneticPr fontId="2"/>
  </si>
  <si>
    <t>会員オリエンテーション</t>
    <rPh sb="0" eb="2">
      <t>カイイン</t>
    </rPh>
    <phoneticPr fontId="2"/>
  </si>
  <si>
    <t>新入会員費</t>
    <rPh sb="0" eb="2">
      <t>シンニュウ</t>
    </rPh>
    <rPh sb="2" eb="4">
      <t>カイイン</t>
    </rPh>
    <rPh sb="4" eb="5">
      <t>ヒ</t>
    </rPh>
    <phoneticPr fontId="5"/>
  </si>
  <si>
    <t>　　広告宣伝費</t>
    <rPh sb="2" eb="4">
      <t>コウコク</t>
    </rPh>
    <rPh sb="4" eb="6">
      <t>センデン</t>
    </rPh>
    <rPh sb="6" eb="7">
      <t>ヒ</t>
    </rPh>
    <phoneticPr fontId="2"/>
  </si>
  <si>
    <t>　　広告宣伝費</t>
    <rPh sb="2" eb="4">
      <t>コウコク</t>
    </rPh>
    <rPh sb="4" eb="7">
      <t>センデンヒ</t>
    </rPh>
    <phoneticPr fontId="5"/>
  </si>
  <si>
    <t>基本資料作成費含</t>
    <phoneticPr fontId="2"/>
  </si>
  <si>
    <t>ﾎｰﾑﾍﾟｰｼﾞ管理費含</t>
    <rPh sb="8" eb="10">
      <t>カンリ</t>
    </rPh>
    <rPh sb="10" eb="11">
      <t>ヒ</t>
    </rPh>
    <rPh sb="11" eb="12">
      <t>フク</t>
    </rPh>
    <phoneticPr fontId="2"/>
  </si>
  <si>
    <t>研修事業</t>
  </si>
  <si>
    <t>地域活性化事業</t>
    <phoneticPr fontId="2"/>
  </si>
  <si>
    <t>国際相互理解事業</t>
    <phoneticPr fontId="2"/>
  </si>
  <si>
    <t>まちづくり事業</t>
    <rPh sb="5" eb="7">
      <t>ジギョウ</t>
    </rPh>
    <phoneticPr fontId="2"/>
  </si>
  <si>
    <t>登記手続き</t>
    <rPh sb="0" eb="2">
      <t>トウキ</t>
    </rPh>
    <rPh sb="2" eb="5">
      <t>テツヅk</t>
    </rPh>
    <phoneticPr fontId="2"/>
  </si>
  <si>
    <t>2020年1月1日から2020年12月31日まで</t>
    <rPh sb="4" eb="5">
      <t>ネン</t>
    </rPh>
    <rPh sb="6" eb="7">
      <t>ガツ</t>
    </rPh>
    <rPh sb="8" eb="9">
      <t>ニチ</t>
    </rPh>
    <rPh sb="15" eb="16">
      <t>ネン</t>
    </rPh>
    <rPh sb="18" eb="19">
      <t>ガツ</t>
    </rPh>
    <rPh sb="21" eb="22">
      <t>ニチ</t>
    </rPh>
    <phoneticPr fontId="2"/>
  </si>
  <si>
    <t>公益社団法人霧島青年会議所　正味財産増減書　予算書（案）</t>
    <rPh sb="0" eb="2">
      <t>コウエキ</t>
    </rPh>
    <rPh sb="2" eb="4">
      <t>シャダン</t>
    </rPh>
    <rPh sb="4" eb="6">
      <t>ホウジン</t>
    </rPh>
    <rPh sb="6" eb="8">
      <t>キリシマ</t>
    </rPh>
    <rPh sb="8" eb="10">
      <t>セイネン</t>
    </rPh>
    <rPh sb="10" eb="13">
      <t>カイギショ</t>
    </rPh>
    <rPh sb="14" eb="16">
      <t>ショウミ</t>
    </rPh>
    <rPh sb="16" eb="18">
      <t>ザイサン</t>
    </rPh>
    <rPh sb="18" eb="20">
      <t>ゾウゲン</t>
    </rPh>
    <rPh sb="20" eb="21">
      <t>ショ</t>
    </rPh>
    <rPh sb="22" eb="25">
      <t>ヨサンショ</t>
    </rPh>
    <rPh sb="26" eb="27">
      <t>アン</t>
    </rPh>
    <phoneticPr fontId="2"/>
  </si>
  <si>
    <t>合計
(2020年予算額)</t>
    <rPh sb="9" eb="11">
      <t>ヨサン</t>
    </rPh>
    <phoneticPr fontId="2"/>
  </si>
  <si>
    <t>青少年育成事業</t>
    <rPh sb="0" eb="3">
      <t>セイショウネン</t>
    </rPh>
    <rPh sb="3" eb="5">
      <t>イクセイ</t>
    </rPh>
    <rPh sb="5" eb="7">
      <t>ジギョウ</t>
    </rPh>
    <phoneticPr fontId="2"/>
  </si>
  <si>
    <t>JCｼﾆｱ入会7名</t>
    <rPh sb="5" eb="7">
      <t>ニュウカイ</t>
    </rPh>
    <rPh sb="8" eb="9">
      <t>メイ</t>
    </rPh>
    <phoneticPr fontId="2"/>
  </si>
  <si>
    <t>防衛協会費</t>
    <rPh sb="0" eb="2">
      <t>ボウエイ</t>
    </rPh>
    <rPh sb="2" eb="4">
      <t>キョウカイ</t>
    </rPh>
    <rPh sb="4" eb="5">
      <t>ヒ</t>
    </rPh>
    <phoneticPr fontId="2"/>
  </si>
  <si>
    <t>ｲﾝﾀｰﾈｯﾄﾌﾟﾛﾊﾞｲﾀﾞｰ</t>
    <phoneticPr fontId="2"/>
  </si>
  <si>
    <t>※見積りの変動による。</t>
    <rPh sb="1" eb="3">
      <t>ミツモ</t>
    </rPh>
    <rPh sb="5" eb="7">
      <t>ヘンドウ</t>
    </rPh>
    <phoneticPr fontId="2"/>
  </si>
  <si>
    <t>正会員43名</t>
    <rPh sb="0" eb="1">
      <t>セイ</t>
    </rPh>
    <rPh sb="1" eb="3">
      <t>カイイン</t>
    </rPh>
    <rPh sb="5" eb="6">
      <t>メイ</t>
    </rPh>
    <phoneticPr fontId="2"/>
  </si>
  <si>
    <t>※会員数変更による。</t>
    <rPh sb="1" eb="4">
      <t>カイインスウ</t>
    </rPh>
    <rPh sb="4" eb="6">
      <t>ヘンコウ</t>
    </rPh>
    <phoneticPr fontId="2"/>
  </si>
  <si>
    <t>(福利厚生費　　　　　)　　　　　</t>
    <rPh sb="1" eb="3">
      <t>フクリ</t>
    </rPh>
    <rPh sb="3" eb="6">
      <t>コウセイヒ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</si>
  <si>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俸給　　　　　　　　</t>
    </r>
    <r>
      <rPr>
        <sz val="11"/>
        <color rgb="FFFF0000"/>
        <rFont val="ＭＳ 明朝"/>
        <family val="1"/>
        <charset val="128"/>
      </rPr>
      <t>)</t>
    </r>
    <rPh sb="1" eb="3">
      <t>ホウキュウ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</si>
  <si>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手当　　　　　　　　</t>
    </r>
    <r>
      <rPr>
        <sz val="11"/>
        <color rgb="FFFF0000"/>
        <rFont val="ＭＳ 明朝"/>
        <family val="1"/>
        <charset val="128"/>
      </rPr>
      <t>)</t>
    </r>
    <rPh sb="1" eb="3">
      <t>テアテ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</si>
  <si>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法定福利費　　　　　</t>
    </r>
    <r>
      <rPr>
        <sz val="11"/>
        <color rgb="FFFF0000"/>
        <rFont val="ＭＳ 明朝"/>
        <family val="1"/>
        <charset val="128"/>
      </rPr>
      <t>)</t>
    </r>
    <rPh sb="1" eb="3">
      <t>ホウテイ</t>
    </rPh>
    <rPh sb="3" eb="5">
      <t>フクリ</t>
    </rPh>
    <rPh sb="5" eb="6">
      <t>ヒ</t>
    </rPh>
    <phoneticPr fontId="5"/>
  </si>
  <si>
    <t>変更備忘</t>
    <rPh sb="0" eb="2">
      <t>ヘンコウ</t>
    </rPh>
    <rPh sb="2" eb="4">
      <t>ビボウ</t>
    </rPh>
    <phoneticPr fontId="2"/>
  </si>
  <si>
    <t>会員数変更</t>
    <rPh sb="0" eb="3">
      <t>カイインスウ</t>
    </rPh>
    <rPh sb="3" eb="5">
      <t>ヘンコウ</t>
    </rPh>
    <phoneticPr fontId="2"/>
  </si>
  <si>
    <t>数式変更(消費税分)</t>
    <rPh sb="0" eb="2">
      <t>スウシキ</t>
    </rPh>
    <rPh sb="2" eb="4">
      <t>ヘンコウ</t>
    </rPh>
    <rPh sb="5" eb="8">
      <t>ショウヒゼイ</t>
    </rPh>
    <rPh sb="8" eb="9">
      <t>ブン</t>
    </rPh>
    <phoneticPr fontId="2"/>
  </si>
  <si>
    <t>印刷費変更</t>
    <rPh sb="0" eb="2">
      <t>インサツ</t>
    </rPh>
    <rPh sb="2" eb="3">
      <t>ヒ</t>
    </rPh>
    <rPh sb="3" eb="5">
      <t>ヘンコウ</t>
    </rPh>
    <phoneticPr fontId="2"/>
  </si>
  <si>
    <t>様式変更　細目は()書き</t>
    <rPh sb="0" eb="2">
      <t>ヨウシキ</t>
    </rPh>
    <rPh sb="2" eb="4">
      <t>ヘンコウ</t>
    </rPh>
    <rPh sb="5" eb="7">
      <t>サイモク</t>
    </rPh>
    <rPh sb="10" eb="11">
      <t>ガ</t>
    </rPh>
    <phoneticPr fontId="2"/>
  </si>
  <si>
    <t>福利費・厚生費　一本化</t>
    <rPh sb="0" eb="2">
      <t>フクリ</t>
    </rPh>
    <rPh sb="2" eb="3">
      <t>ヒ</t>
    </rPh>
    <rPh sb="4" eb="7">
      <t>コウセイヒ</t>
    </rPh>
    <rPh sb="8" eb="11">
      <t>イッポンカ</t>
    </rPh>
    <phoneticPr fontId="2"/>
  </si>
  <si>
    <t>2020年度当初予算額</t>
    <rPh sb="4" eb="6">
      <t>ネンド</t>
    </rPh>
    <rPh sb="6" eb="8">
      <t>トウショ</t>
    </rPh>
    <rPh sb="8" eb="11">
      <t>ヨサンガク</t>
    </rPh>
    <phoneticPr fontId="14"/>
  </si>
  <si>
    <r>
      <t>2020年度補正予算額</t>
    </r>
    <r>
      <rPr>
        <b/>
        <sz val="11"/>
        <rFont val="ＭＳ 明朝"/>
        <family val="1"/>
        <charset val="128"/>
      </rPr>
      <t>(案)</t>
    </r>
    <rPh sb="4" eb="6">
      <t>ネンド</t>
    </rPh>
    <rPh sb="6" eb="8">
      <t>ホセイ</t>
    </rPh>
    <rPh sb="8" eb="10">
      <t>ヨサン</t>
    </rPh>
    <rPh sb="10" eb="11">
      <t>ガク</t>
    </rPh>
    <rPh sb="12" eb="13">
      <t>アン</t>
    </rPh>
    <phoneticPr fontId="2"/>
  </si>
  <si>
    <t>※過年参考による。</t>
    <rPh sb="1" eb="3">
      <t>カネン</t>
    </rPh>
    <rPh sb="3" eb="5">
      <t>サンコウ</t>
    </rPh>
    <phoneticPr fontId="2"/>
  </si>
  <si>
    <t>基本資料シニア１6冊</t>
    <rPh sb="9" eb="10">
      <t>サツ</t>
    </rPh>
    <phoneticPr fontId="2"/>
  </si>
  <si>
    <t>仮会員</t>
    <rPh sb="0" eb="1">
      <t>カリ</t>
    </rPh>
    <rPh sb="1" eb="3">
      <t>カイイン</t>
    </rPh>
    <phoneticPr fontId="2"/>
  </si>
  <si>
    <t>仮会員2名</t>
    <rPh sb="0" eb="1">
      <t>カリ</t>
    </rPh>
    <rPh sb="1" eb="3">
      <t>カイイン</t>
    </rPh>
    <rPh sb="4" eb="5">
      <t>メイ</t>
    </rPh>
    <phoneticPr fontId="2"/>
  </si>
  <si>
    <t>※1月理事会承認予定者のみ</t>
    <rPh sb="2" eb="3">
      <t>ガツ</t>
    </rPh>
    <rPh sb="3" eb="6">
      <t>リジカイ</t>
    </rPh>
    <rPh sb="6" eb="8">
      <t>ショウニン</t>
    </rPh>
    <rPh sb="8" eb="11">
      <t>ヨテイシャ</t>
    </rPh>
    <phoneticPr fontId="2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</si>
  <si>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電話代</t>
    </r>
    <r>
      <rPr>
        <sz val="11"/>
        <color rgb="FFFF0000"/>
        <rFont val="ＭＳ 明朝"/>
        <family val="1"/>
        <charset val="128"/>
      </rPr>
      <t>)</t>
    </r>
    <rPh sb="1" eb="4">
      <t>デンワダイ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</si>
  <si>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運搬代</t>
    </r>
    <r>
      <rPr>
        <sz val="11"/>
        <color rgb="FFFF0000"/>
        <rFont val="ＭＳ 明朝"/>
        <family val="1"/>
        <charset val="128"/>
      </rPr>
      <t>)</t>
    </r>
    <rPh sb="1" eb="3">
      <t>ウンパン</t>
    </rPh>
    <rPh sb="3" eb="4">
      <t>ダイ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</si>
  <si>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その他通信費</t>
    </r>
    <r>
      <rPr>
        <sz val="11"/>
        <color rgb="FFFF0000"/>
        <rFont val="ＭＳ 明朝"/>
        <family val="1"/>
        <charset val="128"/>
      </rPr>
      <t>)</t>
    </r>
    <rPh sb="3" eb="4">
      <t>タ</t>
    </rPh>
    <rPh sb="4" eb="7">
      <t>ツウシンヒ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</si>
  <si>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固定資産税</t>
    </r>
    <r>
      <rPr>
        <sz val="11"/>
        <color rgb="FFFF0000"/>
        <rFont val="ＭＳ 明朝"/>
        <family val="1"/>
        <charset val="128"/>
      </rPr>
      <t>)</t>
    </r>
    <rPh sb="1" eb="3">
      <t>コテイ</t>
    </rPh>
    <rPh sb="3" eb="6">
      <t>シサンゼイ</t>
    </rPh>
    <phoneticPr fontId="5"/>
  </si>
  <si>
    <r>
      <rPr>
        <sz val="11"/>
        <color rgb="FFFF0000"/>
        <rFont val="ＭＳ 明朝"/>
        <family val="1"/>
        <charset val="128"/>
      </rPr>
      <t>(</t>
    </r>
    <r>
      <rPr>
        <sz val="11"/>
        <rFont val="ＭＳ 明朝"/>
        <family val="1"/>
        <charset val="128"/>
      </rPr>
      <t>その他の租税公課</t>
    </r>
    <r>
      <rPr>
        <sz val="11"/>
        <color rgb="FFFF0000"/>
        <rFont val="ＭＳ 明朝"/>
        <family val="1"/>
        <charset val="128"/>
      </rPr>
      <t>)</t>
    </r>
    <rPh sb="3" eb="4">
      <t>タ</t>
    </rPh>
    <rPh sb="5" eb="7">
      <t>ソゼイ</t>
    </rPh>
    <rPh sb="7" eb="9">
      <t>コウカ</t>
    </rPh>
    <phoneticPr fontId="5"/>
  </si>
  <si>
    <t>事務局PC購入予定</t>
    <rPh sb="0" eb="3">
      <t>ジムキョク</t>
    </rPh>
    <rPh sb="5" eb="7">
      <t>コウニュウ</t>
    </rPh>
    <rPh sb="7" eb="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</si>
</sst>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&quot;△ &quot;#,##0"/>
    <numFmt numFmtId="177" formatCode="#,##0_);[Red]\(#,##0\)"/>
    <numFmt numFmtId="178" formatCode="#,##0;\-#,##0;&quot;-&quot;"/>
  </numFmts>
  <fonts count="1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178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/>
  </cellStyleXfs>
  <cellXfs count="343">
    <xf numFmtId="0" fontId="0" fillId="0" borderId="0" xfId="0">
      <alignment vertical="center"/>
    </xf>
    <xf numFmtId="0" fontId="4" fillId="0" borderId="0" xfId="8" applyFont="1"/>
    <xf numFmtId="0" fontId="4" fillId="0" borderId="0" xfId="8" applyFont="1" applyAlignment="1">
      <alignment horizontal="center"/>
    </xf>
    <xf numFmtId="0" fontId="4" fillId="0" borderId="0" xfId="8" applyFont="1" applyAlignment="1">
      <alignment shrinkToFit="1"/>
    </xf>
    <xf numFmtId="176" fontId="4" fillId="0" borderId="0" xfId="8" applyNumberFormat="1" applyFont="1"/>
    <xf numFmtId="0" fontId="4" fillId="0" borderId="0" xfId="8" applyFont="1" applyBorder="1" applyAlignment="1">
      <alignment horizontal="right"/>
    </xf>
    <xf numFmtId="0" fontId="4" fillId="0" borderId="3" xfId="8" applyFont="1" applyBorder="1" applyAlignment="1">
      <alignment shrinkToFit="1"/>
    </xf>
    <xf numFmtId="0" fontId="4" fillId="0" borderId="3" xfId="8" applyFont="1" applyBorder="1" applyAlignment="1">
      <alignment horizontal="right" indent="2" shrinkToFit="1"/>
    </xf>
    <xf numFmtId="0" fontId="4" fillId="0" borderId="3" xfId="8" applyFont="1" applyBorder="1" applyAlignment="1">
      <alignment horizontal="right" indent="1" shrinkToFit="1"/>
    </xf>
    <xf numFmtId="0" fontId="4" fillId="0" borderId="3" xfId="8" applyFont="1" applyBorder="1" applyAlignment="1">
      <alignment horizontal="right" shrinkToFit="1"/>
    </xf>
    <xf numFmtId="0" fontId="4" fillId="0" borderId="4" xfId="8" applyFont="1" applyBorder="1" applyAlignment="1">
      <alignment shrinkToFit="1"/>
    </xf>
    <xf numFmtId="176" fontId="4" fillId="2" borderId="5" xfId="8" applyNumberFormat="1" applyFont="1" applyFill="1" applyBorder="1"/>
    <xf numFmtId="176" fontId="4" fillId="2" borderId="6" xfId="8" applyNumberFormat="1" applyFont="1" applyFill="1" applyBorder="1"/>
    <xf numFmtId="176" fontId="4" fillId="2" borderId="7" xfId="8" applyNumberFormat="1" applyFont="1" applyFill="1" applyBorder="1"/>
    <xf numFmtId="176" fontId="4" fillId="2" borderId="8" xfId="8" applyNumberFormat="1" applyFont="1" applyFill="1" applyBorder="1"/>
    <xf numFmtId="176" fontId="4" fillId="0" borderId="9" xfId="8" applyNumberFormat="1" applyFont="1" applyBorder="1"/>
    <xf numFmtId="176" fontId="3" fillId="0" borderId="9" xfId="8" applyNumberFormat="1" applyFont="1" applyBorder="1"/>
    <xf numFmtId="176" fontId="4" fillId="0" borderId="10" xfId="8" applyNumberFormat="1" applyFont="1" applyBorder="1"/>
    <xf numFmtId="176" fontId="3" fillId="0" borderId="11" xfId="8" applyNumberFormat="1" applyFont="1" applyBorder="1"/>
    <xf numFmtId="176" fontId="4" fillId="0" borderId="3" xfId="8" applyNumberFormat="1" applyFont="1" applyBorder="1"/>
    <xf numFmtId="176" fontId="3" fillId="0" borderId="3" xfId="8" applyNumberFormat="1" applyFont="1" applyBorder="1"/>
    <xf numFmtId="176" fontId="3" fillId="0" borderId="12" xfId="8" applyNumberFormat="1" applyFont="1" applyBorder="1"/>
    <xf numFmtId="176" fontId="3" fillId="0" borderId="4" xfId="8" applyNumberFormat="1" applyFont="1" applyBorder="1"/>
    <xf numFmtId="176" fontId="4" fillId="2" borderId="13" xfId="8" applyNumberFormat="1" applyFont="1" applyFill="1" applyBorder="1"/>
    <xf numFmtId="176" fontId="4" fillId="2" borderId="14" xfId="8" applyNumberFormat="1" applyFont="1" applyFill="1" applyBorder="1"/>
    <xf numFmtId="176" fontId="4" fillId="2" borderId="15" xfId="8" applyNumberFormat="1" applyFont="1" applyFill="1" applyBorder="1"/>
    <xf numFmtId="176" fontId="4" fillId="2" borderId="3" xfId="8" applyNumberFormat="1" applyFont="1" applyFill="1" applyBorder="1"/>
    <xf numFmtId="176" fontId="4" fillId="2" borderId="16" xfId="8" applyNumberFormat="1" applyFont="1" applyFill="1" applyBorder="1"/>
    <xf numFmtId="176" fontId="3" fillId="0" borderId="17" xfId="8" applyNumberFormat="1" applyFont="1" applyBorder="1"/>
    <xf numFmtId="176" fontId="4" fillId="3" borderId="5" xfId="8" applyNumberFormat="1" applyFont="1" applyFill="1" applyBorder="1"/>
    <xf numFmtId="176" fontId="4" fillId="3" borderId="6" xfId="8" applyNumberFormat="1" applyFont="1" applyFill="1" applyBorder="1"/>
    <xf numFmtId="176" fontId="4" fillId="3" borderId="7" xfId="8" applyNumberFormat="1" applyFont="1" applyFill="1" applyBorder="1"/>
    <xf numFmtId="176" fontId="4" fillId="3" borderId="8" xfId="8" applyNumberFormat="1" applyFont="1" applyFill="1" applyBorder="1"/>
    <xf numFmtId="176" fontId="3" fillId="3" borderId="7" xfId="8" applyNumberFormat="1" applyFont="1" applyFill="1" applyBorder="1"/>
    <xf numFmtId="176" fontId="3" fillId="3" borderId="8" xfId="8" applyNumberFormat="1" applyFont="1" applyFill="1" applyBorder="1"/>
    <xf numFmtId="176" fontId="4" fillId="3" borderId="18" xfId="8" applyNumberFormat="1" applyFont="1" applyFill="1" applyBorder="1"/>
    <xf numFmtId="176" fontId="4" fillId="3" borderId="19" xfId="8" applyNumberFormat="1" applyFont="1" applyFill="1" applyBorder="1"/>
    <xf numFmtId="176" fontId="3" fillId="3" borderId="18" xfId="8" applyNumberFormat="1" applyFont="1" applyFill="1" applyBorder="1"/>
    <xf numFmtId="176" fontId="3" fillId="3" borderId="19" xfId="8" applyNumberFormat="1" applyFont="1" applyFill="1" applyBorder="1"/>
    <xf numFmtId="176" fontId="3" fillId="3" borderId="20" xfId="8" applyNumberFormat="1" applyFont="1" applyFill="1" applyBorder="1"/>
    <xf numFmtId="176" fontId="3" fillId="3" borderId="21" xfId="8" applyNumberFormat="1" applyFont="1" applyFill="1" applyBorder="1"/>
    <xf numFmtId="176" fontId="4" fillId="3" borderId="22" xfId="8" applyNumberFormat="1" applyFont="1" applyFill="1" applyBorder="1"/>
    <xf numFmtId="176" fontId="4" fillId="3" borderId="23" xfId="8" applyNumberFormat="1" applyFont="1" applyFill="1" applyBorder="1"/>
    <xf numFmtId="176" fontId="4" fillId="3" borderId="24" xfId="8" applyNumberFormat="1" applyFont="1" applyFill="1" applyBorder="1"/>
    <xf numFmtId="176" fontId="4" fillId="3" borderId="25" xfId="8" applyNumberFormat="1" applyFont="1" applyFill="1" applyBorder="1"/>
    <xf numFmtId="176" fontId="3" fillId="3" borderId="26" xfId="8" applyNumberFormat="1" applyFont="1" applyFill="1" applyBorder="1"/>
    <xf numFmtId="176" fontId="3" fillId="3" borderId="27" xfId="8" applyNumberFormat="1" applyFont="1" applyFill="1" applyBorder="1"/>
    <xf numFmtId="176" fontId="4" fillId="3" borderId="28" xfId="8" applyNumberFormat="1" applyFont="1" applyFill="1" applyBorder="1"/>
    <xf numFmtId="176" fontId="3" fillId="3" borderId="28" xfId="8" applyNumberFormat="1" applyFont="1" applyFill="1" applyBorder="1"/>
    <xf numFmtId="176" fontId="4" fillId="3" borderId="29" xfId="8" applyNumberFormat="1" applyFont="1" applyFill="1" applyBorder="1"/>
    <xf numFmtId="176" fontId="4" fillId="3" borderId="26" xfId="8" applyNumberFormat="1" applyFont="1" applyFill="1" applyBorder="1"/>
    <xf numFmtId="176" fontId="4" fillId="3" borderId="30" xfId="8" applyNumberFormat="1" applyFont="1" applyFill="1" applyBorder="1"/>
    <xf numFmtId="176" fontId="4" fillId="3" borderId="31" xfId="8" applyNumberFormat="1" applyFont="1" applyFill="1" applyBorder="1"/>
    <xf numFmtId="176" fontId="4" fillId="3" borderId="32" xfId="8" applyNumberFormat="1" applyFont="1" applyFill="1" applyBorder="1"/>
    <xf numFmtId="176" fontId="3" fillId="3" borderId="33" xfId="8" applyNumberFormat="1" applyFont="1" applyFill="1" applyBorder="1"/>
    <xf numFmtId="176" fontId="4" fillId="3" borderId="33" xfId="8" applyNumberFormat="1" applyFont="1" applyFill="1" applyBorder="1"/>
    <xf numFmtId="176" fontId="3" fillId="3" borderId="34" xfId="8" applyNumberFormat="1" applyFont="1" applyFill="1" applyBorder="1"/>
    <xf numFmtId="176" fontId="3" fillId="3" borderId="35" xfId="8" applyNumberFormat="1" applyFont="1" applyFill="1" applyBorder="1"/>
    <xf numFmtId="176" fontId="4" fillId="3" borderId="34" xfId="8" applyNumberFormat="1" applyFont="1" applyFill="1" applyBorder="1"/>
    <xf numFmtId="176" fontId="4" fillId="3" borderId="36" xfId="8" applyNumberFormat="1" applyFont="1" applyFill="1" applyBorder="1"/>
    <xf numFmtId="176" fontId="4" fillId="3" borderId="37" xfId="8" applyNumberFormat="1" applyFont="1" applyFill="1" applyBorder="1"/>
    <xf numFmtId="176" fontId="4" fillId="3" borderId="3" xfId="8" applyNumberFormat="1" applyFont="1" applyFill="1" applyBorder="1"/>
    <xf numFmtId="176" fontId="4" fillId="3" borderId="9" xfId="8" applyNumberFormat="1" applyFont="1" applyFill="1" applyBorder="1"/>
    <xf numFmtId="176" fontId="3" fillId="3" borderId="3" xfId="8" applyNumberFormat="1" applyFont="1" applyFill="1" applyBorder="1"/>
    <xf numFmtId="176" fontId="3" fillId="3" borderId="9" xfId="8" applyNumberFormat="1" applyFont="1" applyFill="1" applyBorder="1"/>
    <xf numFmtId="176" fontId="4" fillId="3" borderId="15" xfId="8" applyNumberFormat="1" applyFont="1" applyFill="1" applyBorder="1"/>
    <xf numFmtId="176" fontId="4" fillId="3" borderId="10" xfId="8" applyNumberFormat="1" applyFont="1" applyFill="1" applyBorder="1"/>
    <xf numFmtId="176" fontId="3" fillId="3" borderId="12" xfId="8" applyNumberFormat="1" applyFont="1" applyFill="1" applyBorder="1"/>
    <xf numFmtId="176" fontId="3" fillId="3" borderId="16" xfId="8" applyNumberFormat="1" applyFont="1" applyFill="1" applyBorder="1"/>
    <xf numFmtId="176" fontId="3" fillId="3" borderId="11" xfId="8" applyNumberFormat="1" applyFont="1" applyFill="1" applyBorder="1"/>
    <xf numFmtId="176" fontId="4" fillId="3" borderId="11" xfId="8" applyNumberFormat="1" applyFont="1" applyFill="1" applyBorder="1"/>
    <xf numFmtId="176" fontId="4" fillId="3" borderId="38" xfId="8" applyNumberFormat="1" applyFont="1" applyFill="1" applyBorder="1"/>
    <xf numFmtId="176" fontId="4" fillId="3" borderId="39" xfId="8" applyNumberFormat="1" applyFont="1" applyFill="1" applyBorder="1"/>
    <xf numFmtId="176" fontId="4" fillId="3" borderId="40" xfId="8" applyNumberFormat="1" applyFont="1" applyFill="1" applyBorder="1"/>
    <xf numFmtId="176" fontId="4" fillId="3" borderId="41" xfId="8" applyNumberFormat="1" applyFont="1" applyFill="1" applyBorder="1"/>
    <xf numFmtId="176" fontId="3" fillId="3" borderId="42" xfId="8" applyNumberFormat="1" applyFont="1" applyFill="1" applyBorder="1"/>
    <xf numFmtId="176" fontId="3" fillId="3" borderId="43" xfId="8" applyNumberFormat="1" applyFont="1" applyFill="1" applyBorder="1"/>
    <xf numFmtId="176" fontId="3" fillId="3" borderId="44" xfId="8" applyNumberFormat="1" applyFont="1" applyFill="1" applyBorder="1"/>
    <xf numFmtId="176" fontId="3" fillId="3" borderId="45" xfId="8" applyNumberFormat="1" applyFont="1" applyFill="1" applyBorder="1"/>
    <xf numFmtId="176" fontId="3" fillId="3" borderId="4" xfId="8" applyNumberFormat="1" applyFont="1" applyFill="1" applyBorder="1"/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176" fontId="4" fillId="3" borderId="13" xfId="8" applyNumberFormat="1" applyFont="1" applyFill="1" applyBorder="1"/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 indent="1"/>
    </xf>
    <xf numFmtId="0" fontId="4" fillId="0" borderId="3" xfId="8" applyFont="1" applyBorder="1" applyAlignment="1">
      <alignment horizontal="left" indent="2" shrinkToFit="1"/>
    </xf>
    <xf numFmtId="176" fontId="3" fillId="3" borderId="47" xfId="8" applyNumberFormat="1" applyFont="1" applyFill="1" applyBorder="1"/>
    <xf numFmtId="176" fontId="3" fillId="3" borderId="48" xfId="8" applyNumberFormat="1" applyFont="1" applyFill="1" applyBorder="1"/>
    <xf numFmtId="0" fontId="4" fillId="0" borderId="3" xfId="8" applyFont="1" applyFill="1" applyBorder="1" applyAlignment="1">
      <alignment horizontal="left" indent="2" shrinkToFit="1"/>
    </xf>
    <xf numFmtId="0" fontId="6" fillId="4" borderId="0" xfId="0" applyFont="1" applyFill="1" applyAlignment="1">
      <alignment horizontal="left" vertical="center" indent="1"/>
    </xf>
    <xf numFmtId="0" fontId="0" fillId="2" borderId="49" xfId="0" applyFill="1" applyBorder="1" applyAlignment="1">
      <alignment horizontal="left" vertical="top" wrapText="1"/>
    </xf>
    <xf numFmtId="176" fontId="4" fillId="3" borderId="50" xfId="8" applyNumberFormat="1" applyFont="1" applyFill="1" applyBorder="1"/>
    <xf numFmtId="176" fontId="4" fillId="3" borderId="46" xfId="8" applyNumberFormat="1" applyFont="1" applyFill="1" applyBorder="1"/>
    <xf numFmtId="176" fontId="3" fillId="3" borderId="46" xfId="8" applyNumberFormat="1" applyFont="1" applyFill="1" applyBorder="1"/>
    <xf numFmtId="176" fontId="4" fillId="3" borderId="51" xfId="8" applyNumberFormat="1" applyFont="1" applyFill="1" applyBorder="1"/>
    <xf numFmtId="176" fontId="3" fillId="3" borderId="52" xfId="8" applyNumberFormat="1" applyFont="1" applyFill="1" applyBorder="1"/>
    <xf numFmtId="176" fontId="4" fillId="2" borderId="0" xfId="8" applyNumberFormat="1" applyFont="1" applyFill="1" applyBorder="1"/>
    <xf numFmtId="176" fontId="4" fillId="2" borderId="53" xfId="8" applyNumberFormat="1" applyFont="1" applyFill="1" applyBorder="1"/>
    <xf numFmtId="176" fontId="4" fillId="2" borderId="46" xfId="8" applyNumberFormat="1" applyFont="1" applyFill="1" applyBorder="1"/>
    <xf numFmtId="176" fontId="4" fillId="2" borderId="51" xfId="8" applyNumberFormat="1" applyFont="1" applyFill="1" applyBorder="1"/>
    <xf numFmtId="176" fontId="4" fillId="3" borderId="0" xfId="8" applyNumberFormat="1" applyFont="1" applyFill="1" applyBorder="1"/>
    <xf numFmtId="176" fontId="3" fillId="3" borderId="54" xfId="8" applyNumberFormat="1" applyFont="1" applyFill="1" applyBorder="1"/>
    <xf numFmtId="176" fontId="3" fillId="3" borderId="55" xfId="8" applyNumberFormat="1" applyFont="1" applyFill="1" applyBorder="1"/>
    <xf numFmtId="176" fontId="3" fillId="3" borderId="49" xfId="8" applyNumberFormat="1" applyFont="1" applyFill="1" applyBorder="1"/>
    <xf numFmtId="176" fontId="4" fillId="3" borderId="55" xfId="8" applyNumberFormat="1" applyFont="1" applyFill="1" applyBorder="1"/>
    <xf numFmtId="176" fontId="4" fillId="3" borderId="56" xfId="8" applyNumberFormat="1" applyFont="1" applyFill="1" applyBorder="1"/>
    <xf numFmtId="176" fontId="4" fillId="3" borderId="57" xfId="8" applyNumberFormat="1" applyFont="1" applyFill="1" applyBorder="1"/>
    <xf numFmtId="0" fontId="4" fillId="0" borderId="0" xfId="9" applyFont="1"/>
    <xf numFmtId="0" fontId="4" fillId="0" borderId="0" xfId="9" applyFont="1" applyAlignment="1">
      <alignment horizontal="center"/>
    </xf>
    <xf numFmtId="0" fontId="4" fillId="0" borderId="0" xfId="9" applyFont="1" applyAlignment="1">
      <alignment shrinkToFit="1"/>
    </xf>
    <xf numFmtId="0" fontId="4" fillId="0" borderId="0" xfId="9" applyFont="1" applyBorder="1" applyAlignment="1">
      <alignment horizontal="right"/>
    </xf>
    <xf numFmtId="176" fontId="4" fillId="0" borderId="0" xfId="9" applyNumberFormat="1" applyFont="1"/>
    <xf numFmtId="0" fontId="6" fillId="0" borderId="58" xfId="9" applyFont="1" applyBorder="1" applyAlignment="1">
      <alignment horizontal="center" vertical="center"/>
    </xf>
    <xf numFmtId="0" fontId="6" fillId="0" borderId="59" xfId="9" applyFont="1" applyBorder="1" applyAlignment="1">
      <alignment horizontal="center" vertical="center"/>
    </xf>
    <xf numFmtId="0" fontId="3" fillId="0" borderId="3" xfId="9" applyFont="1" applyBorder="1" applyAlignment="1">
      <alignment vertical="center" shrinkToFit="1"/>
    </xf>
    <xf numFmtId="0" fontId="4" fillId="0" borderId="0" xfId="9" applyFont="1" applyBorder="1" applyAlignment="1">
      <alignment vertical="center" shrinkToFit="1"/>
    </xf>
    <xf numFmtId="176" fontId="4" fillId="0" borderId="0" xfId="9" applyNumberFormat="1" applyFont="1" applyBorder="1" applyAlignment="1">
      <alignment vertical="center"/>
    </xf>
    <xf numFmtId="176" fontId="4" fillId="0" borderId="46" xfId="9" applyNumberFormat="1" applyFont="1" applyBorder="1" applyAlignment="1">
      <alignment vertical="center"/>
    </xf>
    <xf numFmtId="0" fontId="4" fillId="0" borderId="28" xfId="9" applyFont="1" applyBorder="1" applyAlignment="1">
      <alignment vertical="center" shrinkToFit="1"/>
    </xf>
    <xf numFmtId="176" fontId="4" fillId="0" borderId="33" xfId="9" applyNumberFormat="1" applyFont="1" applyBorder="1" applyAlignment="1">
      <alignment vertical="center"/>
    </xf>
    <xf numFmtId="0" fontId="4" fillId="0" borderId="3" xfId="9" applyFont="1" applyBorder="1" applyAlignment="1">
      <alignment vertical="center" shrinkToFit="1"/>
    </xf>
    <xf numFmtId="176" fontId="3" fillId="0" borderId="0" xfId="9" applyNumberFormat="1" applyFont="1" applyBorder="1" applyAlignment="1">
      <alignment vertical="center"/>
    </xf>
    <xf numFmtId="176" fontId="3" fillId="0" borderId="33" xfId="9" applyNumberFormat="1" applyFont="1" applyBorder="1" applyAlignment="1">
      <alignment vertical="center"/>
    </xf>
    <xf numFmtId="0" fontId="4" fillId="0" borderId="14" xfId="9" applyFont="1" applyBorder="1" applyAlignment="1">
      <alignment vertical="center" shrinkToFit="1"/>
    </xf>
    <xf numFmtId="176" fontId="4" fillId="0" borderId="53" xfId="9" applyNumberFormat="1" applyFont="1" applyBorder="1" applyAlignment="1">
      <alignment vertical="center"/>
    </xf>
    <xf numFmtId="176" fontId="4" fillId="0" borderId="51" xfId="9" applyNumberFormat="1" applyFont="1" applyBorder="1" applyAlignment="1">
      <alignment vertical="center"/>
    </xf>
    <xf numFmtId="0" fontId="4" fillId="0" borderId="53" xfId="9" applyFont="1" applyBorder="1" applyAlignment="1">
      <alignment vertical="center" shrinkToFit="1"/>
    </xf>
    <xf numFmtId="0" fontId="4" fillId="0" borderId="29" xfId="9" applyFont="1" applyBorder="1" applyAlignment="1">
      <alignment vertical="center" shrinkToFit="1"/>
    </xf>
    <xf numFmtId="176" fontId="4" fillId="0" borderId="32" xfId="9" applyNumberFormat="1" applyFont="1" applyBorder="1" applyAlignment="1">
      <alignment vertical="center"/>
    </xf>
    <xf numFmtId="0" fontId="4" fillId="0" borderId="3" xfId="9" applyFont="1" applyBorder="1" applyAlignment="1">
      <alignment horizontal="left" vertical="center" indent="3" shrinkToFit="1"/>
    </xf>
    <xf numFmtId="176" fontId="4" fillId="0" borderId="0" xfId="9" applyNumberFormat="1" applyFont="1" applyFill="1" applyBorder="1" applyAlignment="1">
      <alignment vertical="center"/>
    </xf>
    <xf numFmtId="176" fontId="3" fillId="0" borderId="60" xfId="9" applyNumberFormat="1" applyFont="1" applyBorder="1" applyAlignment="1">
      <alignment vertical="center"/>
    </xf>
    <xf numFmtId="176" fontId="4" fillId="0" borderId="53" xfId="9" applyNumberFormat="1" applyFont="1" applyFill="1" applyBorder="1" applyAlignment="1">
      <alignment vertical="center"/>
    </xf>
    <xf numFmtId="0" fontId="4" fillId="0" borderId="3" xfId="9" applyFont="1" applyBorder="1" applyAlignment="1">
      <alignment horizontal="left" vertical="center" shrinkToFit="1"/>
    </xf>
    <xf numFmtId="0" fontId="4" fillId="0" borderId="13" xfId="9" applyFont="1" applyBorder="1" applyAlignment="1">
      <alignment vertical="center" shrinkToFit="1"/>
    </xf>
    <xf numFmtId="0" fontId="3" fillId="0" borderId="3" xfId="9" applyFont="1" applyBorder="1" applyAlignment="1">
      <alignment horizontal="right" vertical="center" shrinkToFit="1"/>
    </xf>
    <xf numFmtId="0" fontId="4" fillId="0" borderId="2" xfId="9" applyFont="1" applyBorder="1" applyAlignment="1">
      <alignment horizontal="right" vertical="center" shrinkToFit="1"/>
    </xf>
    <xf numFmtId="176" fontId="3" fillId="0" borderId="2" xfId="9" applyNumberFormat="1" applyFont="1" applyBorder="1" applyAlignment="1">
      <alignment vertical="center"/>
    </xf>
    <xf numFmtId="176" fontId="3" fillId="0" borderId="55" xfId="9" applyNumberFormat="1" applyFont="1" applyBorder="1" applyAlignment="1">
      <alignment vertical="center"/>
    </xf>
    <xf numFmtId="0" fontId="3" fillId="0" borderId="26" xfId="9" applyFont="1" applyBorder="1" applyAlignment="1">
      <alignment horizontal="right" vertical="center" shrinkToFit="1"/>
    </xf>
    <xf numFmtId="176" fontId="3" fillId="0" borderId="34" xfId="9" applyNumberFormat="1" applyFont="1" applyBorder="1" applyAlignment="1">
      <alignment vertical="center"/>
    </xf>
    <xf numFmtId="0" fontId="4" fillId="0" borderId="63" xfId="9" applyFont="1" applyBorder="1" applyAlignment="1">
      <alignment vertical="center" shrinkToFit="1"/>
    </xf>
    <xf numFmtId="176" fontId="4" fillId="0" borderId="52" xfId="9" applyNumberFormat="1" applyFont="1" applyBorder="1" applyAlignment="1">
      <alignment vertical="center"/>
    </xf>
    <xf numFmtId="0" fontId="4" fillId="0" borderId="64" xfId="9" applyFont="1" applyBorder="1" applyAlignment="1">
      <alignment vertical="center" shrinkToFit="1"/>
    </xf>
    <xf numFmtId="176" fontId="3" fillId="0" borderId="65" xfId="9" applyNumberFormat="1" applyFont="1" applyBorder="1" applyAlignment="1">
      <alignment vertical="center"/>
    </xf>
    <xf numFmtId="176" fontId="4" fillId="0" borderId="66" xfId="9" applyNumberFormat="1" applyFont="1" applyBorder="1" applyAlignment="1">
      <alignment vertical="center"/>
    </xf>
    <xf numFmtId="176" fontId="3" fillId="0" borderId="66" xfId="9" applyNumberFormat="1" applyFont="1" applyBorder="1" applyAlignment="1">
      <alignment vertical="center"/>
    </xf>
    <xf numFmtId="0" fontId="4" fillId="0" borderId="66" xfId="9" applyFont="1" applyBorder="1" applyAlignment="1">
      <alignment horizontal="right" vertical="center" shrinkToFit="1"/>
    </xf>
    <xf numFmtId="176" fontId="4" fillId="0" borderId="55" xfId="9" applyNumberFormat="1" applyFont="1" applyBorder="1" applyAlignment="1">
      <alignment vertical="center"/>
    </xf>
    <xf numFmtId="0" fontId="4" fillId="0" borderId="31" xfId="9" applyFont="1" applyBorder="1" applyAlignment="1">
      <alignment horizontal="right" vertical="center" shrinkToFit="1"/>
    </xf>
    <xf numFmtId="0" fontId="4" fillId="0" borderId="3" xfId="9" applyFont="1" applyBorder="1" applyAlignment="1">
      <alignment horizontal="right" vertical="center" shrinkToFit="1"/>
    </xf>
    <xf numFmtId="176" fontId="4" fillId="0" borderId="2" xfId="9" applyNumberFormat="1" applyFont="1" applyBorder="1" applyAlignment="1">
      <alignment vertical="center"/>
    </xf>
    <xf numFmtId="176" fontId="4" fillId="0" borderId="34" xfId="9" applyNumberFormat="1" applyFont="1" applyBorder="1" applyAlignment="1">
      <alignment vertical="center"/>
    </xf>
    <xf numFmtId="0" fontId="3" fillId="0" borderId="31" xfId="9" applyFont="1" applyBorder="1" applyAlignment="1">
      <alignment horizontal="right" vertical="center" shrinkToFit="1"/>
    </xf>
    <xf numFmtId="0" fontId="4" fillId="0" borderId="26" xfId="9" applyFont="1" applyBorder="1" applyAlignment="1">
      <alignment horizontal="right" vertical="center" shrinkToFit="1"/>
    </xf>
    <xf numFmtId="0" fontId="4" fillId="0" borderId="67" xfId="9" applyFont="1" applyBorder="1" applyAlignment="1">
      <alignment vertical="center" shrinkToFit="1"/>
    </xf>
    <xf numFmtId="176" fontId="4" fillId="0" borderId="57" xfId="9" applyNumberFormat="1" applyFont="1" applyBorder="1" applyAlignment="1">
      <alignment vertical="center"/>
    </xf>
    <xf numFmtId="0" fontId="4" fillId="0" borderId="31" xfId="9" applyFont="1" applyBorder="1" applyAlignment="1">
      <alignment vertical="center" shrinkToFit="1"/>
    </xf>
    <xf numFmtId="176" fontId="4" fillId="0" borderId="37" xfId="9" applyNumberFormat="1" applyFont="1" applyBorder="1" applyAlignment="1">
      <alignment vertical="center"/>
    </xf>
    <xf numFmtId="0" fontId="4" fillId="0" borderId="0" xfId="9" applyFont="1" applyBorder="1" applyAlignment="1">
      <alignment horizontal="right" vertical="center" shrinkToFit="1"/>
    </xf>
    <xf numFmtId="0" fontId="4" fillId="0" borderId="28" xfId="9" applyFont="1" applyBorder="1" applyAlignment="1">
      <alignment horizontal="right" vertical="center" shrinkToFit="1"/>
    </xf>
    <xf numFmtId="176" fontId="3" fillId="0" borderId="37" xfId="9" applyNumberFormat="1" applyFont="1" applyBorder="1" applyAlignment="1">
      <alignment vertical="center"/>
    </xf>
    <xf numFmtId="0" fontId="4" fillId="0" borderId="68" xfId="9" applyFont="1" applyBorder="1" applyAlignment="1">
      <alignment horizontal="right" vertical="center" shrinkToFit="1"/>
    </xf>
    <xf numFmtId="176" fontId="3" fillId="0" borderId="46" xfId="9" applyNumberFormat="1" applyFont="1" applyBorder="1" applyAlignment="1">
      <alignment vertical="center"/>
    </xf>
    <xf numFmtId="0" fontId="3" fillId="0" borderId="69" xfId="9" applyFont="1" applyBorder="1" applyAlignment="1">
      <alignment horizontal="right" vertical="center" shrinkToFit="1"/>
    </xf>
    <xf numFmtId="0" fontId="4" fillId="0" borderId="70" xfId="9" applyFont="1" applyFill="1" applyBorder="1" applyAlignment="1">
      <alignment vertical="center" shrinkToFit="1"/>
    </xf>
    <xf numFmtId="176" fontId="4" fillId="0" borderId="70" xfId="9" applyNumberFormat="1" applyFont="1" applyBorder="1" applyAlignment="1">
      <alignment vertical="center"/>
    </xf>
    <xf numFmtId="176" fontId="4" fillId="0" borderId="56" xfId="9" applyNumberFormat="1" applyFont="1" applyBorder="1" applyAlignment="1">
      <alignment vertical="center"/>
    </xf>
    <xf numFmtId="0" fontId="4" fillId="0" borderId="30" xfId="9" applyFont="1" applyFill="1" applyBorder="1" applyAlignment="1">
      <alignment vertical="center" shrinkToFit="1"/>
    </xf>
    <xf numFmtId="176" fontId="4" fillId="0" borderId="36" xfId="9" applyNumberFormat="1" applyFont="1" applyBorder="1" applyAlignment="1">
      <alignment vertical="center"/>
    </xf>
    <xf numFmtId="0" fontId="4" fillId="0" borderId="70" xfId="9" applyFont="1" applyBorder="1" applyAlignment="1">
      <alignment vertical="center" shrinkToFit="1"/>
    </xf>
    <xf numFmtId="0" fontId="4" fillId="0" borderId="30" xfId="9" applyFont="1" applyBorder="1" applyAlignment="1">
      <alignment vertical="center" shrinkToFit="1"/>
    </xf>
    <xf numFmtId="0" fontId="4" fillId="0" borderId="66" xfId="9" applyFont="1" applyFill="1" applyBorder="1" applyAlignment="1">
      <alignment vertical="center" shrinkToFit="1"/>
    </xf>
    <xf numFmtId="176" fontId="4" fillId="0" borderId="71" xfId="9" applyNumberFormat="1" applyFont="1" applyBorder="1" applyAlignment="1">
      <alignment vertical="center"/>
    </xf>
    <xf numFmtId="0" fontId="4" fillId="0" borderId="31" xfId="9" applyFont="1" applyFill="1" applyBorder="1" applyAlignment="1">
      <alignment vertical="center" shrinkToFit="1"/>
    </xf>
    <xf numFmtId="0" fontId="3" fillId="0" borderId="4" xfId="9" applyFont="1" applyBorder="1" applyAlignment="1">
      <alignment vertical="center" shrinkToFit="1"/>
    </xf>
    <xf numFmtId="0" fontId="4" fillId="0" borderId="72" xfId="9" applyFont="1" applyBorder="1" applyAlignment="1">
      <alignment vertical="center" shrinkToFit="1"/>
    </xf>
    <xf numFmtId="176" fontId="3" fillId="0" borderId="72" xfId="9" applyNumberFormat="1" applyFont="1" applyBorder="1" applyAlignment="1">
      <alignment vertical="center"/>
    </xf>
    <xf numFmtId="176" fontId="3" fillId="0" borderId="49" xfId="9" applyNumberFormat="1" applyFont="1" applyBorder="1" applyAlignment="1">
      <alignment vertical="center"/>
    </xf>
    <xf numFmtId="0" fontId="3" fillId="0" borderId="27" xfId="9" applyFont="1" applyBorder="1" applyAlignment="1">
      <alignment vertical="center" shrinkToFit="1"/>
    </xf>
    <xf numFmtId="0" fontId="4" fillId="0" borderId="0" xfId="9" applyFont="1" applyAlignment="1">
      <alignment vertical="center" shrinkToFit="1"/>
    </xf>
    <xf numFmtId="176" fontId="4" fillId="0" borderId="0" xfId="9" applyNumberFormat="1" applyFont="1" applyAlignment="1">
      <alignment vertical="center"/>
    </xf>
    <xf numFmtId="0" fontId="6" fillId="4" borderId="0" xfId="0" applyFont="1" applyFill="1">
      <alignment vertical="center"/>
    </xf>
    <xf numFmtId="0" fontId="4" fillId="0" borderId="19" xfId="8" applyFont="1" applyBorder="1" applyAlignment="1">
      <alignment horizontal="center" vertical="center"/>
    </xf>
    <xf numFmtId="3" fontId="4" fillId="0" borderId="19" xfId="8" applyNumberFormat="1" applyFont="1" applyBorder="1" applyAlignment="1">
      <alignment horizontal="center"/>
    </xf>
    <xf numFmtId="0" fontId="4" fillId="0" borderId="26" xfId="8" applyFont="1" applyBorder="1" applyAlignment="1">
      <alignment horizontal="center" vertical="center"/>
    </xf>
    <xf numFmtId="0" fontId="4" fillId="0" borderId="19" xfId="8" applyFont="1" applyBorder="1" applyAlignment="1">
      <alignment horizontal="center"/>
    </xf>
    <xf numFmtId="0" fontId="4" fillId="0" borderId="19" xfId="8" applyFont="1" applyBorder="1"/>
    <xf numFmtId="0" fontId="4" fillId="0" borderId="19" xfId="8" applyFont="1" applyBorder="1" applyAlignment="1">
      <alignment shrinkToFit="1"/>
    </xf>
    <xf numFmtId="3" fontId="4" fillId="0" borderId="19" xfId="8" applyNumberFormat="1" applyFont="1" applyBorder="1" applyAlignment="1">
      <alignment horizontal="center" vertical="center"/>
    </xf>
    <xf numFmtId="177" fontId="4" fillId="0" borderId="0" xfId="8" applyNumberFormat="1" applyFont="1"/>
    <xf numFmtId="177" fontId="4" fillId="0" borderId="0" xfId="8" applyNumberFormat="1" applyFont="1" applyAlignment="1">
      <alignment horizontal="center"/>
    </xf>
    <xf numFmtId="177" fontId="4" fillId="0" borderId="19" xfId="8" applyNumberFormat="1" applyFont="1" applyBorder="1" applyAlignment="1">
      <alignment horizontal="center" vertical="center"/>
    </xf>
    <xf numFmtId="177" fontId="4" fillId="0" borderId="19" xfId="8" applyNumberFormat="1" applyFont="1" applyBorder="1" applyAlignment="1">
      <alignment horizontal="center"/>
    </xf>
    <xf numFmtId="177" fontId="4" fillId="0" borderId="19" xfId="8" applyNumberFormat="1" applyFont="1" applyBorder="1"/>
    <xf numFmtId="9" fontId="4" fillId="0" borderId="19" xfId="5" applyFont="1" applyBorder="1" applyAlignment="1"/>
    <xf numFmtId="0" fontId="0" fillId="3" borderId="19" xfId="0" applyFill="1" applyBorder="1" applyAlignment="1">
      <alignment horizontal="center" vertical="center"/>
    </xf>
    <xf numFmtId="176" fontId="4" fillId="0" borderId="33" xfId="9" applyNumberFormat="1" applyFont="1" applyBorder="1" applyAlignment="1">
      <alignment vertical="center" shrinkToFit="1"/>
    </xf>
    <xf numFmtId="0" fontId="4" fillId="0" borderId="3" xfId="8" applyFont="1" applyFill="1" applyBorder="1" applyAlignment="1">
      <alignment shrinkToFit="1"/>
    </xf>
    <xf numFmtId="0" fontId="0" fillId="2" borderId="49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176" fontId="4" fillId="0" borderId="33" xfId="9" applyNumberFormat="1" applyFont="1" applyFill="1" applyBorder="1" applyAlignment="1">
      <alignment vertical="center"/>
    </xf>
    <xf numFmtId="0" fontId="4" fillId="0" borderId="19" xfId="8" applyFont="1" applyBorder="1" applyAlignment="1"/>
    <xf numFmtId="176" fontId="4" fillId="0" borderId="33" xfId="9" applyNumberFormat="1" applyFont="1" applyFill="1" applyBorder="1" applyAlignment="1">
      <alignment vertical="center" shrinkToFit="1"/>
    </xf>
    <xf numFmtId="177" fontId="4" fillId="0" borderId="19" xfId="8" applyNumberFormat="1" applyFont="1" applyFill="1" applyBorder="1"/>
    <xf numFmtId="177" fontId="4" fillId="0" borderId="19" xfId="8" applyNumberFormat="1" applyFont="1" applyFill="1" applyBorder="1" applyAlignment="1">
      <alignment horizontal="center" vertical="center"/>
    </xf>
    <xf numFmtId="176" fontId="4" fillId="0" borderId="19" xfId="8" applyNumberFormat="1" applyFont="1" applyFill="1" applyBorder="1" applyAlignment="1">
      <alignment horizontal="center" vertical="center"/>
    </xf>
    <xf numFmtId="176" fontId="3" fillId="2" borderId="3" xfId="8" applyNumberFormat="1" applyFont="1" applyFill="1" applyBorder="1"/>
    <xf numFmtId="176" fontId="3" fillId="0" borderId="35" xfId="9" applyNumberFormat="1" applyFont="1" applyBorder="1" applyAlignment="1">
      <alignment vertical="center" shrinkToFit="1"/>
    </xf>
    <xf numFmtId="176" fontId="11" fillId="2" borderId="8" xfId="8" applyNumberFormat="1" applyFont="1" applyFill="1" applyBorder="1"/>
    <xf numFmtId="176" fontId="4" fillId="0" borderId="34" xfId="9" applyNumberFormat="1" applyFont="1" applyFill="1" applyBorder="1" applyAlignment="1">
      <alignment vertical="center" shrinkToFit="1"/>
    </xf>
    <xf numFmtId="0" fontId="11" fillId="0" borderId="0" xfId="9" applyFont="1"/>
    <xf numFmtId="176" fontId="3" fillId="5" borderId="33" xfId="9" applyNumberFormat="1" applyFont="1" applyFill="1" applyBorder="1" applyAlignment="1">
      <alignment vertical="center" shrinkToFit="1"/>
    </xf>
    <xf numFmtId="0" fontId="0" fillId="6" borderId="21" xfId="0" applyFill="1" applyBorder="1" applyAlignment="1">
      <alignment horizontal="left" vertical="top" wrapText="1"/>
    </xf>
    <xf numFmtId="176" fontId="11" fillId="2" borderId="13" xfId="8" applyNumberFormat="1" applyFont="1" applyFill="1" applyBorder="1"/>
    <xf numFmtId="176" fontId="11" fillId="5" borderId="33" xfId="9" applyNumberFormat="1" applyFont="1" applyFill="1" applyBorder="1" applyAlignment="1">
      <alignment vertical="center"/>
    </xf>
    <xf numFmtId="176" fontId="3" fillId="7" borderId="0" xfId="9" applyNumberFormat="1" applyFont="1" applyFill="1" applyBorder="1" applyAlignment="1">
      <alignment vertical="center"/>
    </xf>
    <xf numFmtId="0" fontId="4" fillId="7" borderId="28" xfId="9" applyFont="1" applyFill="1" applyBorder="1" applyAlignment="1">
      <alignment vertical="center" shrinkToFit="1"/>
    </xf>
    <xf numFmtId="176" fontId="4" fillId="7" borderId="0" xfId="9" applyNumberFormat="1" applyFont="1" applyFill="1" applyBorder="1" applyAlignment="1">
      <alignment vertical="center"/>
    </xf>
    <xf numFmtId="176" fontId="4" fillId="7" borderId="46" xfId="9" applyNumberFormat="1" applyFont="1" applyFill="1" applyBorder="1" applyAlignment="1">
      <alignment vertical="center"/>
    </xf>
    <xf numFmtId="0" fontId="4" fillId="7" borderId="53" xfId="9" applyFont="1" applyFill="1" applyBorder="1" applyAlignment="1">
      <alignment vertical="center" shrinkToFit="1"/>
    </xf>
    <xf numFmtId="176" fontId="4" fillId="7" borderId="53" xfId="9" applyNumberFormat="1" applyFont="1" applyFill="1" applyBorder="1" applyAlignment="1">
      <alignment vertical="center"/>
    </xf>
    <xf numFmtId="176" fontId="4" fillId="7" borderId="51" xfId="9" applyNumberFormat="1" applyFont="1" applyFill="1" applyBorder="1" applyAlignment="1">
      <alignment vertical="center"/>
    </xf>
    <xf numFmtId="0" fontId="4" fillId="7" borderId="0" xfId="9" applyFont="1" applyFill="1" applyBorder="1" applyAlignment="1">
      <alignment vertical="center" shrinkToFit="1"/>
    </xf>
    <xf numFmtId="0" fontId="4" fillId="7" borderId="29" xfId="9" applyFont="1" applyFill="1" applyBorder="1" applyAlignment="1">
      <alignment vertical="center" shrinkToFit="1"/>
    </xf>
    <xf numFmtId="0" fontId="3" fillId="7" borderId="26" xfId="9" applyFont="1" applyFill="1" applyBorder="1" applyAlignment="1">
      <alignment horizontal="right" vertical="center" shrinkToFit="1"/>
    </xf>
    <xf numFmtId="176" fontId="3" fillId="7" borderId="2" xfId="9" applyNumberFormat="1" applyFont="1" applyFill="1" applyBorder="1" applyAlignment="1">
      <alignment vertical="center"/>
    </xf>
    <xf numFmtId="176" fontId="3" fillId="7" borderId="55" xfId="9" applyNumberFormat="1" applyFont="1" applyFill="1" applyBorder="1" applyAlignment="1">
      <alignment vertical="center"/>
    </xf>
    <xf numFmtId="0" fontId="4" fillId="7" borderId="64" xfId="9" applyFont="1" applyFill="1" applyBorder="1" applyAlignment="1">
      <alignment vertical="center" shrinkToFit="1"/>
    </xf>
    <xf numFmtId="176" fontId="3" fillId="7" borderId="60" xfId="9" applyNumberFormat="1" applyFont="1" applyFill="1" applyBorder="1" applyAlignment="1">
      <alignment vertical="center"/>
    </xf>
    <xf numFmtId="176" fontId="4" fillId="7" borderId="52" xfId="9" applyNumberFormat="1" applyFont="1" applyFill="1" applyBorder="1" applyAlignment="1">
      <alignment vertical="center"/>
    </xf>
    <xf numFmtId="0" fontId="4" fillId="7" borderId="31" xfId="9" applyFont="1" applyFill="1" applyBorder="1" applyAlignment="1">
      <alignment horizontal="right" vertical="center" shrinkToFit="1"/>
    </xf>
    <xf numFmtId="176" fontId="4" fillId="7" borderId="55" xfId="9" applyNumberFormat="1" applyFont="1" applyFill="1" applyBorder="1" applyAlignment="1">
      <alignment vertical="center"/>
    </xf>
    <xf numFmtId="176" fontId="4" fillId="7" borderId="2" xfId="9" applyNumberFormat="1" applyFont="1" applyFill="1" applyBorder="1" applyAlignment="1">
      <alignment vertical="center"/>
    </xf>
    <xf numFmtId="0" fontId="3" fillId="7" borderId="31" xfId="9" applyFont="1" applyFill="1" applyBorder="1" applyAlignment="1">
      <alignment horizontal="right" vertical="center" shrinkToFit="1"/>
    </xf>
    <xf numFmtId="0" fontId="4" fillId="7" borderId="26" xfId="9" applyFont="1" applyFill="1" applyBorder="1" applyAlignment="1">
      <alignment horizontal="right" vertical="center" shrinkToFit="1"/>
    </xf>
    <xf numFmtId="0" fontId="4" fillId="7" borderId="66" xfId="9" applyFont="1" applyFill="1" applyBorder="1" applyAlignment="1">
      <alignment vertical="center" shrinkToFit="1"/>
    </xf>
    <xf numFmtId="176" fontId="4" fillId="7" borderId="66" xfId="9" applyNumberFormat="1" applyFont="1" applyFill="1" applyBorder="1" applyAlignment="1">
      <alignment vertical="center"/>
    </xf>
    <xf numFmtId="176" fontId="4" fillId="7" borderId="57" xfId="9" applyNumberFormat="1" applyFont="1" applyFill="1" applyBorder="1" applyAlignment="1">
      <alignment vertical="center"/>
    </xf>
    <xf numFmtId="0" fontId="4" fillId="7" borderId="28" xfId="9" applyFont="1" applyFill="1" applyBorder="1" applyAlignment="1">
      <alignment horizontal="right" vertical="center" shrinkToFit="1"/>
    </xf>
    <xf numFmtId="176" fontId="3" fillId="7" borderId="66" xfId="9" applyNumberFormat="1" applyFont="1" applyFill="1" applyBorder="1" applyAlignment="1">
      <alignment vertical="center"/>
    </xf>
    <xf numFmtId="0" fontId="3" fillId="7" borderId="69" xfId="9" applyFont="1" applyFill="1" applyBorder="1" applyAlignment="1">
      <alignment horizontal="right" vertical="center" shrinkToFit="1"/>
    </xf>
    <xf numFmtId="176" fontId="3" fillId="7" borderId="46" xfId="9" applyNumberFormat="1" applyFont="1" applyFill="1" applyBorder="1" applyAlignment="1">
      <alignment vertical="center"/>
    </xf>
    <xf numFmtId="0" fontId="4" fillId="7" borderId="30" xfId="9" applyFont="1" applyFill="1" applyBorder="1" applyAlignment="1">
      <alignment vertical="center" shrinkToFit="1"/>
    </xf>
    <xf numFmtId="176" fontId="4" fillId="7" borderId="70" xfId="9" applyNumberFormat="1" applyFont="1" applyFill="1" applyBorder="1" applyAlignment="1">
      <alignment vertical="center"/>
    </xf>
    <xf numFmtId="176" fontId="4" fillId="7" borderId="56" xfId="9" applyNumberFormat="1" applyFont="1" applyFill="1" applyBorder="1" applyAlignment="1">
      <alignment vertical="center"/>
    </xf>
    <xf numFmtId="0" fontId="4" fillId="7" borderId="31" xfId="9" applyFont="1" applyFill="1" applyBorder="1" applyAlignment="1">
      <alignment vertical="center" shrinkToFit="1"/>
    </xf>
    <xf numFmtId="0" fontId="3" fillId="7" borderId="27" xfId="9" applyFont="1" applyFill="1" applyBorder="1" applyAlignment="1">
      <alignment vertical="center" shrinkToFit="1"/>
    </xf>
    <xf numFmtId="176" fontId="3" fillId="7" borderId="72" xfId="9" applyNumberFormat="1" applyFont="1" applyFill="1" applyBorder="1" applyAlignment="1">
      <alignment vertical="center"/>
    </xf>
    <xf numFmtId="176" fontId="3" fillId="7" borderId="49" xfId="9" applyNumberFormat="1" applyFont="1" applyFill="1" applyBorder="1" applyAlignment="1">
      <alignment vertical="center"/>
    </xf>
    <xf numFmtId="176" fontId="11" fillId="0" borderId="33" xfId="9" applyNumberFormat="1" applyFont="1" applyBorder="1" applyAlignment="1">
      <alignment vertical="center"/>
    </xf>
    <xf numFmtId="0" fontId="1" fillId="2" borderId="45" xfId="0" applyFont="1" applyFill="1" applyBorder="1" applyAlignment="1">
      <alignment horizontal="left" vertical="top" wrapText="1"/>
    </xf>
    <xf numFmtId="176" fontId="4" fillId="0" borderId="0" xfId="9" applyNumberFormat="1" applyFont="1" applyAlignment="1">
      <alignment vertical="center" wrapText="1"/>
    </xf>
    <xf numFmtId="176" fontId="17" fillId="0" borderId="46" xfId="9" applyNumberFormat="1" applyFont="1" applyBorder="1" applyAlignment="1">
      <alignment vertical="center"/>
    </xf>
    <xf numFmtId="0" fontId="17" fillId="7" borderId="0" xfId="9" applyFont="1" applyFill="1" applyBorder="1" applyAlignment="1">
      <alignment vertical="center" shrinkToFit="1"/>
    </xf>
    <xf numFmtId="176" fontId="17" fillId="7" borderId="46" xfId="9" applyNumberFormat="1" applyFont="1" applyFill="1" applyBorder="1" applyAlignment="1">
      <alignment vertical="center"/>
    </xf>
    <xf numFmtId="0" fontId="17" fillId="0" borderId="28" xfId="9" applyFont="1" applyBorder="1" applyAlignment="1">
      <alignment vertical="center" shrinkToFit="1"/>
    </xf>
    <xf numFmtId="176" fontId="17" fillId="2" borderId="8" xfId="8" applyNumberFormat="1" applyFont="1" applyFill="1" applyBorder="1"/>
    <xf numFmtId="176" fontId="11" fillId="2" borderId="3" xfId="8" applyNumberFormat="1" applyFont="1" applyFill="1" applyBorder="1"/>
    <xf numFmtId="176" fontId="11" fillId="0" borderId="0" xfId="9" applyNumberFormat="1" applyFont="1" applyBorder="1" applyAlignment="1">
      <alignment vertical="center"/>
    </xf>
    <xf numFmtId="176" fontId="11" fillId="0" borderId="3" xfId="8" applyNumberFormat="1" applyFont="1" applyBorder="1"/>
    <xf numFmtId="176" fontId="3" fillId="0" borderId="0" xfId="9" applyNumberFormat="1" applyFont="1" applyFill="1" applyBorder="1" applyAlignment="1">
      <alignment vertical="center"/>
    </xf>
    <xf numFmtId="177" fontId="11" fillId="0" borderId="19" xfId="8" applyNumberFormat="1" applyFont="1" applyFill="1" applyBorder="1" applyAlignment="1">
      <alignment horizontal="center" vertical="center"/>
    </xf>
    <xf numFmtId="0" fontId="11" fillId="0" borderId="3" xfId="9" applyFont="1" applyBorder="1" applyAlignment="1">
      <alignment horizontal="left" vertical="center" indent="3" shrinkToFit="1"/>
    </xf>
    <xf numFmtId="176" fontId="11" fillId="0" borderId="33" xfId="9" applyNumberFormat="1" applyFont="1" applyFill="1" applyBorder="1" applyAlignment="1">
      <alignment vertical="center"/>
    </xf>
    <xf numFmtId="0" fontId="11" fillId="0" borderId="0" xfId="9" applyFont="1" applyAlignment="1">
      <alignment vertical="center"/>
    </xf>
    <xf numFmtId="176" fontId="4" fillId="0" borderId="32" xfId="9" applyNumberFormat="1" applyFont="1" applyFill="1" applyBorder="1" applyAlignment="1">
      <alignment vertical="center"/>
    </xf>
    <xf numFmtId="176" fontId="11" fillId="0" borderId="53" xfId="9" applyNumberFormat="1" applyFont="1" applyBorder="1" applyAlignment="1">
      <alignment vertical="center"/>
    </xf>
    <xf numFmtId="176" fontId="18" fillId="0" borderId="33" xfId="9" applyNumberFormat="1" applyFont="1" applyFill="1" applyBorder="1" applyAlignment="1">
      <alignment vertical="center"/>
    </xf>
    <xf numFmtId="176" fontId="11" fillId="2" borderId="15" xfId="8" applyNumberFormat="1" applyFont="1" applyFill="1" applyBorder="1"/>
    <xf numFmtId="176" fontId="11" fillId="0" borderId="10" xfId="8" applyNumberFormat="1" applyFont="1" applyBorder="1"/>
    <xf numFmtId="0" fontId="11" fillId="0" borderId="19" xfId="8" applyFont="1" applyBorder="1" applyAlignment="1">
      <alignment horizontal="center"/>
    </xf>
    <xf numFmtId="177" fontId="11" fillId="0" borderId="19" xfId="8" applyNumberFormat="1" applyFont="1" applyBorder="1" applyAlignment="1">
      <alignment horizontal="center"/>
    </xf>
    <xf numFmtId="41" fontId="11" fillId="0" borderId="19" xfId="8" applyNumberFormat="1" applyFont="1" applyBorder="1" applyAlignment="1">
      <alignment horizontal="center" vertical="center"/>
    </xf>
    <xf numFmtId="176" fontId="11" fillId="0" borderId="33" xfId="9" applyNumberFormat="1" applyFont="1" applyFill="1" applyBorder="1" applyAlignment="1">
      <alignment vertical="center" shrinkToFit="1"/>
    </xf>
    <xf numFmtId="0" fontId="3" fillId="0" borderId="0" xfId="8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8" applyFont="1" applyAlignment="1">
      <alignment horizontal="center"/>
    </xf>
    <xf numFmtId="0" fontId="0" fillId="3" borderId="73" xfId="0" applyFill="1" applyBorder="1" applyAlignment="1">
      <alignment horizontal="center" vertical="center" shrinkToFit="1"/>
    </xf>
    <xf numFmtId="0" fontId="0" fillId="3" borderId="74" xfId="0" applyFill="1" applyBorder="1" applyAlignment="1">
      <alignment horizontal="center" vertical="center" shrinkToFit="1"/>
    </xf>
    <xf numFmtId="0" fontId="0" fillId="3" borderId="75" xfId="0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0" fillId="3" borderId="77" xfId="0" applyFill="1" applyBorder="1" applyAlignment="1">
      <alignment horizontal="center" vertical="center" shrinkToFit="1"/>
    </xf>
    <xf numFmtId="0" fontId="0" fillId="3" borderId="7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4" fillId="0" borderId="81" xfId="8" applyFont="1" applyBorder="1" applyAlignment="1">
      <alignment vertical="center" wrapText="1"/>
    </xf>
    <xf numFmtId="0" fontId="4" fillId="0" borderId="82" xfId="8" applyFont="1" applyBorder="1" applyAlignment="1">
      <alignment vertical="center" wrapText="1"/>
    </xf>
    <xf numFmtId="0" fontId="4" fillId="0" borderId="82" xfId="8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176" fontId="4" fillId="0" borderId="24" xfId="8" applyNumberFormat="1" applyFont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45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3" borderId="69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176" fontId="4" fillId="0" borderId="25" xfId="8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19" xfId="8" applyFont="1" applyBorder="1" applyAlignment="1">
      <alignment horizontal="center" shrinkToFit="1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0" xfId="9" applyFont="1" applyAlignment="1">
      <alignment horizontal="center"/>
    </xf>
    <xf numFmtId="0" fontId="3" fillId="0" borderId="0" xfId="9" applyFont="1" applyAlignment="1">
      <alignment horizontal="center"/>
    </xf>
    <xf numFmtId="0" fontId="1" fillId="0" borderId="0" xfId="9" applyAlignment="1">
      <alignment horizontal="center"/>
    </xf>
    <xf numFmtId="0" fontId="12" fillId="0" borderId="0" xfId="9" applyFont="1" applyAlignment="1">
      <alignment horizontal="center"/>
    </xf>
    <xf numFmtId="0" fontId="4" fillId="0" borderId="0" xfId="9" applyFont="1" applyAlignment="1">
      <alignment horizontal="center"/>
    </xf>
    <xf numFmtId="0" fontId="4" fillId="0" borderId="0" xfId="9" applyFont="1" applyBorder="1" applyAlignment="1">
      <alignment horizontal="right"/>
    </xf>
    <xf numFmtId="176" fontId="3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90" xfId="9" applyFont="1" applyBorder="1" applyAlignment="1">
      <alignment horizontal="center" vertical="center"/>
    </xf>
    <xf numFmtId="176" fontId="15" fillId="7" borderId="91" xfId="9" applyNumberFormat="1" applyFont="1" applyFill="1" applyBorder="1" applyAlignment="1">
      <alignment horizontal="center" vertical="center" wrapText="1"/>
    </xf>
    <xf numFmtId="0" fontId="16" fillId="7" borderId="1" xfId="9" applyFont="1" applyFill="1" applyBorder="1" applyAlignment="1">
      <alignment horizontal="center" vertical="center" wrapText="1"/>
    </xf>
    <xf numFmtId="0" fontId="16" fillId="7" borderId="90" xfId="9" applyFont="1" applyFill="1" applyBorder="1" applyAlignment="1">
      <alignment horizontal="center" vertical="center" wrapText="1"/>
    </xf>
    <xf numFmtId="176" fontId="3" fillId="0" borderId="91" xfId="9" applyNumberFormat="1" applyFont="1" applyBorder="1" applyAlignment="1">
      <alignment horizontal="center" vertical="center"/>
    </xf>
  </cellXfs>
  <cellStyles count="11">
    <cellStyle name="Calc Currency (0)" xfId="1"/>
    <cellStyle name="Header1" xfId="2"/>
    <cellStyle name="Header2" xfId="3"/>
    <cellStyle name="Normal_#18-Internet" xfId="4"/>
    <cellStyle name="パーセント" xfId="5" builtinId="5"/>
    <cellStyle name="桁区切り 2" xfId="6"/>
    <cellStyle name="標準" xfId="0" builtinId="0"/>
    <cellStyle name="標準 2" xfId="7"/>
    <cellStyle name="標準_2009年度正味予算書(第1次案)" xfId="8"/>
    <cellStyle name="標準_2009年度正味予算書(第3次案)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97" workbookViewId="0">
      <selection activeCell="A15" sqref="A15"/>
    </sheetView>
  </sheetViews>
  <sheetFormatPr defaultColWidth="8.90625" defaultRowHeight="13" x14ac:dyDescent="0.2"/>
  <sheetData>
    <row r="1" spans="1:13" x14ac:dyDescent="0.2">
      <c r="A1" s="85" t="s">
        <v>267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6.7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x14ac:dyDescent="0.2">
      <c r="A3" s="91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x14ac:dyDescent="0.2">
      <c r="A4" s="91" t="s">
        <v>128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6.7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x14ac:dyDescent="0.2">
      <c r="A6" s="91" t="s">
        <v>263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x14ac:dyDescent="0.2">
      <c r="A7" s="91" t="s">
        <v>256</v>
      </c>
      <c r="B7" s="184"/>
      <c r="C7" s="184"/>
      <c r="D7" s="184"/>
      <c r="E7" s="184"/>
      <c r="F7" s="85"/>
      <c r="G7" s="85"/>
      <c r="H7" s="85"/>
      <c r="I7" s="85"/>
      <c r="J7" s="85"/>
      <c r="K7" s="85"/>
      <c r="L7" s="85"/>
      <c r="M7" s="85"/>
    </row>
    <row r="8" spans="1:13" x14ac:dyDescent="0.2">
      <c r="A8" s="91" t="s">
        <v>257</v>
      </c>
      <c r="B8" s="184"/>
      <c r="C8" s="184"/>
      <c r="D8" s="184"/>
      <c r="E8" s="184"/>
      <c r="F8" s="85"/>
      <c r="G8" s="85"/>
      <c r="H8" s="85"/>
      <c r="I8" s="85"/>
      <c r="J8" s="85"/>
      <c r="K8" s="85"/>
      <c r="L8" s="85"/>
      <c r="M8" s="85"/>
    </row>
    <row r="9" spans="1:13" x14ac:dyDescent="0.2">
      <c r="A9" s="86" t="s">
        <v>258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x14ac:dyDescent="0.2">
      <c r="A10" s="86" t="s">
        <v>259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x14ac:dyDescent="0.2">
      <c r="A11" s="86" t="s">
        <v>260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x14ac:dyDescent="0.2">
      <c r="A12" s="86" t="s">
        <v>268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x14ac:dyDescent="0.2">
      <c r="A13" s="86" t="s">
        <v>261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x14ac:dyDescent="0.2">
      <c r="A14" s="86" t="s">
        <v>262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6.75" customHeight="1" x14ac:dyDescent="0.2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x14ac:dyDescent="0.2">
      <c r="A16" s="86" t="s">
        <v>264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6.75" customHeight="1" x14ac:dyDescent="0.2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x14ac:dyDescent="0.2">
      <c r="A18" s="86" t="s">
        <v>265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t="6.75" customHeight="1" x14ac:dyDescent="0.2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x14ac:dyDescent="0.2">
      <c r="A20" s="86" t="s">
        <v>271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6.75" customHeight="1" x14ac:dyDescent="0.2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x14ac:dyDescent="0.2">
      <c r="A22" s="86" t="s">
        <v>273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6.75" customHeight="1" x14ac:dyDescent="0.2">
      <c r="A23" s="86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x14ac:dyDescent="0.2">
      <c r="A24" s="86" t="s">
        <v>274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6.75" customHeight="1" x14ac:dyDescent="0.2">
      <c r="A25" s="8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x14ac:dyDescent="0.2">
      <c r="A26" s="86" t="s">
        <v>272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6.75" customHeight="1" x14ac:dyDescent="0.2">
      <c r="A27" s="86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x14ac:dyDescent="0.2">
      <c r="A28" s="86" t="s">
        <v>275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x14ac:dyDescent="0.2">
      <c r="A29" s="86" t="s">
        <v>127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x14ac:dyDescent="0.2">
      <c r="A30" s="86" t="s">
        <v>12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x14ac:dyDescent="0.2">
      <c r="A31" s="86" t="s">
        <v>278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6.75" customHeight="1" x14ac:dyDescent="0.2">
      <c r="A32" s="86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x14ac:dyDescent="0.2">
      <c r="A33" s="86" t="s">
        <v>269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x14ac:dyDescent="0.2">
      <c r="A34" s="85" t="s">
        <v>270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6.75" customHeight="1" x14ac:dyDescent="0.2">
      <c r="A35" s="86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x14ac:dyDescent="0.2">
      <c r="A36" s="91" t="s">
        <v>277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x14ac:dyDescent="0.2">
      <c r="A37" s="184" t="s">
        <v>281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x14ac:dyDescent="0.2">
      <c r="A38" s="184" t="s">
        <v>279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x14ac:dyDescent="0.2">
      <c r="A39" s="184" t="s">
        <v>280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</sheetData>
  <phoneticPr fontId="2"/>
  <pageMargins left="0.2" right="0.2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2"/>
  <sheetViews>
    <sheetView zoomScale="70" zoomScaleNormal="70" zoomScaleSheetLayoutView="75" workbookViewId="0">
      <pane xSplit="1" ySplit="8" topLeftCell="BE75" activePane="bottomRight" state="frozen"/>
      <selection activeCell="BM18" sqref="BM18"/>
      <selection pane="topRight" activeCell="BM18" sqref="BM18"/>
      <selection pane="bottomLeft" activeCell="BM18" sqref="BM18"/>
      <selection pane="bottomRight" activeCell="CI87" sqref="CI87"/>
    </sheetView>
  </sheetViews>
  <sheetFormatPr defaultColWidth="16.6328125" defaultRowHeight="15" customHeight="1" x14ac:dyDescent="0.2"/>
  <cols>
    <col min="1" max="1" width="39.6328125" style="3" customWidth="1"/>
    <col min="2" max="2" width="11.08984375" style="4" customWidth="1"/>
    <col min="3" max="3" width="10.08984375" style="4" hidden="1" customWidth="1"/>
    <col min="4" max="4" width="10.6328125" style="4" hidden="1" customWidth="1"/>
    <col min="5" max="6" width="10.6328125" style="4" customWidth="1"/>
    <col min="7" max="7" width="11.08984375" style="4" customWidth="1"/>
    <col min="8" max="8" width="12.90625" style="4" bestFit="1" customWidth="1"/>
    <col min="9" max="9" width="0.26953125" style="4" customWidth="1"/>
    <col min="10" max="10" width="8.6328125" style="4" hidden="1" customWidth="1"/>
    <col min="11" max="11" width="10" style="4" hidden="1" customWidth="1"/>
    <col min="12" max="12" width="8.453125" style="4" hidden="1" customWidth="1"/>
    <col min="13" max="13" width="9.90625" style="4" hidden="1" customWidth="1"/>
    <col min="14" max="14" width="11.6328125" style="4" customWidth="1"/>
    <col min="15" max="15" width="10.6328125" style="4" customWidth="1"/>
    <col min="16" max="17" width="11.08984375" style="4" customWidth="1"/>
    <col min="18" max="21" width="13" style="4" customWidth="1"/>
    <col min="22" max="22" width="11.08984375" style="4" customWidth="1"/>
    <col min="23" max="23" width="12.453125" style="4" customWidth="1"/>
    <col min="24" max="24" width="11.08984375" style="4" hidden="1" customWidth="1"/>
    <col min="25" max="25" width="9.36328125" style="4" hidden="1" customWidth="1"/>
    <col min="26" max="26" width="8.984375E-2" style="4" hidden="1" customWidth="1"/>
    <col min="27" max="28" width="10.6328125" style="4" hidden="1" customWidth="1"/>
    <col min="29" max="30" width="11.08984375" style="4" hidden="1" customWidth="1"/>
    <col min="31" max="31" width="9.90625" style="4" hidden="1" customWidth="1"/>
    <col min="32" max="32" width="10.6328125" style="4" hidden="1" customWidth="1"/>
    <col min="33" max="33" width="10.08984375" style="4" hidden="1" customWidth="1"/>
    <col min="34" max="35" width="10.6328125" style="4" hidden="1" customWidth="1"/>
    <col min="36" max="36" width="10.08984375" style="4" hidden="1" customWidth="1"/>
    <col min="37" max="37" width="10.6328125" style="4" hidden="1" customWidth="1"/>
    <col min="38" max="38" width="10.08984375" style="4" hidden="1" customWidth="1"/>
    <col min="39" max="42" width="10.6328125" style="4" hidden="1" customWidth="1"/>
    <col min="43" max="44" width="11.08984375" style="4" hidden="1" customWidth="1"/>
    <col min="45" max="45" width="10.08984375" style="4" hidden="1" customWidth="1"/>
    <col min="46" max="46" width="10.36328125" style="4" hidden="1" customWidth="1"/>
    <col min="47" max="47" width="10.6328125" style="4" hidden="1" customWidth="1"/>
    <col min="48" max="49" width="11.08984375" style="4" hidden="1" customWidth="1"/>
    <col min="50" max="50" width="10.08984375" style="4" hidden="1" customWidth="1"/>
    <col min="51" max="52" width="10.6328125" style="4" hidden="1" customWidth="1"/>
    <col min="53" max="53" width="5.26953125" style="4" customWidth="1"/>
    <col min="54" max="54" width="12" style="4" customWidth="1"/>
    <col min="55" max="55" width="11.6328125" style="4" customWidth="1"/>
    <col min="56" max="56" width="10.90625" style="4" customWidth="1"/>
    <col min="57" max="57" width="12" style="4" customWidth="1"/>
    <col min="58" max="58" width="10.90625" style="4" customWidth="1"/>
    <col min="59" max="60" width="10.6328125" style="4" customWidth="1"/>
    <col min="61" max="61" width="10.08984375" style="4" customWidth="1"/>
    <col min="62" max="65" width="10.6328125" style="4" hidden="1" customWidth="1"/>
    <col min="66" max="66" width="4.6328125" style="4" hidden="1" customWidth="1"/>
    <col min="67" max="72" width="10.6328125" style="4" hidden="1" customWidth="1"/>
    <col min="73" max="73" width="7.36328125" style="4" hidden="1" customWidth="1"/>
    <col min="74" max="84" width="10.6328125" style="4" hidden="1" customWidth="1"/>
    <col min="85" max="85" width="10.6328125" style="4" customWidth="1"/>
    <col min="86" max="86" width="12.6328125" style="4" bestFit="1" customWidth="1"/>
    <col min="87" max="87" width="13.6328125" style="4" customWidth="1"/>
    <col min="88" max="88" width="17.6328125" style="4" customWidth="1"/>
    <col min="89" max="89" width="14.6328125" style="4" bestFit="1" customWidth="1"/>
    <col min="90" max="90" width="16.6328125" style="1"/>
    <col min="91" max="91" width="18.6328125" style="1" customWidth="1"/>
    <col min="92" max="92" width="16.6328125" style="192"/>
    <col min="93" max="16384" width="16.6328125" style="1"/>
  </cols>
  <sheetData>
    <row r="1" spans="1:93" ht="15" customHeight="1" x14ac:dyDescent="0.2">
      <c r="A1" s="277" t="str">
        <f>+'霧島青年会議所正味財産計算書 (様式)'!A1:K1</f>
        <v>公益社団法人霧島青年会議所　正味財産増減書　予算書（案）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</row>
    <row r="2" spans="1:93" ht="15" customHeight="1" x14ac:dyDescent="0.2">
      <c r="A2" s="279" t="str">
        <f>+'霧島青年会議所正味財産計算書 (様式)'!A2:K2</f>
        <v>2020年1月1日から2020年12月31日まで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</row>
    <row r="3" spans="1:93" ht="15" customHeight="1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 t="s">
        <v>14</v>
      </c>
    </row>
    <row r="4" spans="1:93" ht="15" customHeight="1" x14ac:dyDescent="0.2">
      <c r="A4" s="291" t="s">
        <v>7</v>
      </c>
      <c r="B4" s="316" t="s">
        <v>5</v>
      </c>
      <c r="C4" s="317"/>
      <c r="D4" s="317"/>
      <c r="E4" s="317" t="s">
        <v>316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20"/>
      <c r="BC4" s="280" t="s">
        <v>140</v>
      </c>
      <c r="BD4" s="281"/>
      <c r="BE4" s="281"/>
      <c r="BF4" s="281"/>
      <c r="BG4" s="281"/>
      <c r="BH4" s="281"/>
      <c r="BI4" s="281"/>
      <c r="BJ4" s="281"/>
      <c r="BK4" s="281"/>
      <c r="BL4" s="281"/>
      <c r="BM4" s="282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4"/>
      <c r="CI4" s="285" t="s">
        <v>6</v>
      </c>
      <c r="CJ4" s="295" t="s">
        <v>13</v>
      </c>
      <c r="CK4" s="288" t="s">
        <v>336</v>
      </c>
    </row>
    <row r="5" spans="1:93" ht="15" customHeight="1" x14ac:dyDescent="0.2">
      <c r="A5" s="292"/>
      <c r="B5" s="325" t="s">
        <v>130</v>
      </c>
      <c r="C5" s="321"/>
      <c r="D5" s="321"/>
      <c r="E5" s="321" t="s">
        <v>317</v>
      </c>
      <c r="F5" s="321"/>
      <c r="G5" s="322"/>
      <c r="H5" s="308" t="s">
        <v>132</v>
      </c>
      <c r="I5" s="308"/>
      <c r="J5" s="308"/>
      <c r="K5" s="308"/>
      <c r="L5" s="308"/>
      <c r="M5" s="308"/>
      <c r="N5" s="308"/>
      <c r="O5" s="308"/>
      <c r="P5" s="309"/>
      <c r="Q5" s="307" t="s">
        <v>133</v>
      </c>
      <c r="R5" s="321"/>
      <c r="S5" s="321"/>
      <c r="T5" s="321"/>
      <c r="U5" s="321"/>
      <c r="V5" s="321"/>
      <c r="W5" s="322"/>
      <c r="X5" s="307" t="s">
        <v>134</v>
      </c>
      <c r="Y5" s="308"/>
      <c r="Z5" s="308"/>
      <c r="AA5" s="308"/>
      <c r="AB5" s="308"/>
      <c r="AC5" s="309"/>
      <c r="AD5" s="307" t="s">
        <v>135</v>
      </c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2"/>
      <c r="AR5" s="307" t="s">
        <v>136</v>
      </c>
      <c r="AS5" s="321"/>
      <c r="AT5" s="321"/>
      <c r="AU5" s="321"/>
      <c r="AV5" s="322"/>
      <c r="AW5" s="307" t="s">
        <v>137</v>
      </c>
      <c r="AX5" s="308"/>
      <c r="AY5" s="308"/>
      <c r="AZ5" s="308"/>
      <c r="BA5" s="309"/>
      <c r="BB5" s="327" t="s">
        <v>138</v>
      </c>
      <c r="BC5" s="298">
        <v>1</v>
      </c>
      <c r="BD5" s="310">
        <v>2</v>
      </c>
      <c r="BE5" s="310">
        <v>3</v>
      </c>
      <c r="BF5" s="310">
        <v>4</v>
      </c>
      <c r="BG5" s="310">
        <v>5</v>
      </c>
      <c r="BH5" s="310">
        <v>6</v>
      </c>
      <c r="BI5" s="310">
        <v>7</v>
      </c>
      <c r="BJ5" s="310">
        <v>7</v>
      </c>
      <c r="BK5" s="310">
        <v>8</v>
      </c>
      <c r="BL5" s="310">
        <v>9</v>
      </c>
      <c r="BM5" s="310">
        <v>10</v>
      </c>
      <c r="BN5" s="310">
        <v>11</v>
      </c>
      <c r="BO5" s="310">
        <v>12</v>
      </c>
      <c r="BP5" s="310">
        <v>13</v>
      </c>
      <c r="BQ5" s="310">
        <v>14</v>
      </c>
      <c r="BR5" s="310">
        <v>15</v>
      </c>
      <c r="BS5" s="310">
        <v>16</v>
      </c>
      <c r="BT5" s="310">
        <v>17</v>
      </c>
      <c r="BU5" s="310">
        <v>18</v>
      </c>
      <c r="BV5" s="310">
        <v>19</v>
      </c>
      <c r="BW5" s="310">
        <v>20</v>
      </c>
      <c r="BX5" s="310">
        <v>21</v>
      </c>
      <c r="BY5" s="310">
        <v>22</v>
      </c>
      <c r="BZ5" s="310">
        <v>23</v>
      </c>
      <c r="CA5" s="310">
        <v>24</v>
      </c>
      <c r="CB5" s="310">
        <v>25</v>
      </c>
      <c r="CC5" s="310">
        <v>26</v>
      </c>
      <c r="CD5" s="310">
        <v>27</v>
      </c>
      <c r="CE5" s="310">
        <v>28</v>
      </c>
      <c r="CF5" s="310">
        <v>29</v>
      </c>
      <c r="CG5" s="310" t="s">
        <v>276</v>
      </c>
      <c r="CH5" s="327" t="s">
        <v>139</v>
      </c>
      <c r="CI5" s="286"/>
      <c r="CJ5" s="296"/>
      <c r="CK5" s="289"/>
    </row>
    <row r="6" spans="1:93" ht="15" customHeight="1" x14ac:dyDescent="0.2">
      <c r="A6" s="292"/>
      <c r="B6" s="326" t="s">
        <v>304</v>
      </c>
      <c r="C6" s="302"/>
      <c r="D6" s="302"/>
      <c r="E6" s="302" t="s">
        <v>318</v>
      </c>
      <c r="F6" s="302"/>
      <c r="G6" s="303"/>
      <c r="H6" s="323" t="s">
        <v>330</v>
      </c>
      <c r="I6" s="323"/>
      <c r="J6" s="323"/>
      <c r="K6" s="323"/>
      <c r="L6" s="323"/>
      <c r="M6" s="323"/>
      <c r="N6" s="323"/>
      <c r="O6" s="323"/>
      <c r="P6" s="324"/>
      <c r="Q6" s="301" t="s">
        <v>331</v>
      </c>
      <c r="R6" s="302"/>
      <c r="S6" s="302"/>
      <c r="T6" s="302"/>
      <c r="U6" s="302"/>
      <c r="V6" s="302"/>
      <c r="W6" s="303"/>
      <c r="X6" s="301"/>
      <c r="Y6" s="323"/>
      <c r="Z6" s="323"/>
      <c r="AA6" s="323"/>
      <c r="AB6" s="323"/>
      <c r="AC6" s="324"/>
      <c r="AD6" s="301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3"/>
      <c r="AR6" s="301"/>
      <c r="AS6" s="302"/>
      <c r="AT6" s="302"/>
      <c r="AU6" s="302"/>
      <c r="AV6" s="303"/>
      <c r="AW6" s="301"/>
      <c r="AX6" s="323"/>
      <c r="AY6" s="323"/>
      <c r="AZ6" s="323"/>
      <c r="BA6" s="324"/>
      <c r="BB6" s="328"/>
      <c r="BC6" s="299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28"/>
      <c r="CI6" s="286"/>
      <c r="CJ6" s="296"/>
      <c r="CK6" s="289"/>
    </row>
    <row r="7" spans="1:93" ht="15" customHeight="1" x14ac:dyDescent="0.2">
      <c r="A7" s="293"/>
      <c r="B7" s="82">
        <v>1</v>
      </c>
      <c r="C7" s="83">
        <v>2</v>
      </c>
      <c r="D7" s="83">
        <v>3</v>
      </c>
      <c r="E7" s="198">
        <v>2</v>
      </c>
      <c r="F7" s="304" t="s">
        <v>276</v>
      </c>
      <c r="G7" s="304" t="s">
        <v>131</v>
      </c>
      <c r="H7" s="83">
        <v>1</v>
      </c>
      <c r="I7" s="83">
        <v>2</v>
      </c>
      <c r="J7" s="83">
        <v>3</v>
      </c>
      <c r="K7" s="83">
        <v>4</v>
      </c>
      <c r="L7" s="83">
        <v>5</v>
      </c>
      <c r="M7" s="83">
        <v>6</v>
      </c>
      <c r="N7" s="83">
        <v>2</v>
      </c>
      <c r="O7" s="304" t="s">
        <v>276</v>
      </c>
      <c r="P7" s="304" t="s">
        <v>131</v>
      </c>
      <c r="Q7" s="83">
        <v>1</v>
      </c>
      <c r="R7" s="83">
        <v>2</v>
      </c>
      <c r="S7" s="83">
        <v>3</v>
      </c>
      <c r="T7" s="83">
        <v>4</v>
      </c>
      <c r="U7" s="83">
        <v>5</v>
      </c>
      <c r="V7" s="304" t="s">
        <v>276</v>
      </c>
      <c r="W7" s="304" t="s">
        <v>131</v>
      </c>
      <c r="X7" s="83">
        <v>1</v>
      </c>
      <c r="Y7" s="83">
        <v>2</v>
      </c>
      <c r="Z7" s="83">
        <v>3</v>
      </c>
      <c r="AA7" s="83">
        <v>4</v>
      </c>
      <c r="AB7" s="304" t="s">
        <v>276</v>
      </c>
      <c r="AC7" s="304" t="s">
        <v>131</v>
      </c>
      <c r="AD7" s="83">
        <v>1</v>
      </c>
      <c r="AE7" s="83">
        <v>2</v>
      </c>
      <c r="AF7" s="83">
        <v>3</v>
      </c>
      <c r="AG7" s="83">
        <v>4</v>
      </c>
      <c r="AH7" s="83">
        <v>5</v>
      </c>
      <c r="AI7" s="83">
        <v>6</v>
      </c>
      <c r="AJ7" s="83">
        <v>7</v>
      </c>
      <c r="AK7" s="83">
        <v>8</v>
      </c>
      <c r="AL7" s="83">
        <v>9</v>
      </c>
      <c r="AM7" s="83">
        <v>10</v>
      </c>
      <c r="AN7" s="83">
        <v>11</v>
      </c>
      <c r="AO7" s="83">
        <v>12</v>
      </c>
      <c r="AP7" s="304" t="s">
        <v>276</v>
      </c>
      <c r="AQ7" s="304" t="s">
        <v>131</v>
      </c>
      <c r="AR7" s="83">
        <v>1</v>
      </c>
      <c r="AS7" s="83">
        <v>2</v>
      </c>
      <c r="AT7" s="83">
        <v>3</v>
      </c>
      <c r="AU7" s="304" t="s">
        <v>276</v>
      </c>
      <c r="AV7" s="304" t="s">
        <v>131</v>
      </c>
      <c r="AW7" s="83">
        <v>1</v>
      </c>
      <c r="AX7" s="83">
        <v>2</v>
      </c>
      <c r="AY7" s="83">
        <v>3</v>
      </c>
      <c r="AZ7" s="304" t="s">
        <v>276</v>
      </c>
      <c r="BA7" s="304" t="s">
        <v>131</v>
      </c>
      <c r="BB7" s="328"/>
      <c r="BC7" s="300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3"/>
      <c r="CH7" s="328"/>
      <c r="CI7" s="286"/>
      <c r="CJ7" s="296"/>
      <c r="CK7" s="289"/>
    </row>
    <row r="8" spans="1:93" s="2" customFormat="1" ht="45" customHeight="1" thickBot="1" x14ac:dyDescent="0.25">
      <c r="A8" s="294"/>
      <c r="B8" s="215" t="s">
        <v>329</v>
      </c>
      <c r="C8" s="81"/>
      <c r="D8" s="81"/>
      <c r="E8" s="253" t="s">
        <v>337</v>
      </c>
      <c r="F8" s="306"/>
      <c r="G8" s="305"/>
      <c r="H8" s="81" t="s">
        <v>332</v>
      </c>
      <c r="I8" s="81"/>
      <c r="J8" s="81"/>
      <c r="K8" s="81"/>
      <c r="L8" s="81"/>
      <c r="M8" s="81"/>
      <c r="N8" s="81"/>
      <c r="O8" s="306"/>
      <c r="P8" s="305"/>
      <c r="Q8" s="201"/>
      <c r="R8" s="202"/>
      <c r="S8" s="202"/>
      <c r="T8" s="202"/>
      <c r="U8" s="202"/>
      <c r="V8" s="306"/>
      <c r="W8" s="305"/>
      <c r="X8" s="92"/>
      <c r="Y8" s="81"/>
      <c r="Z8" s="81"/>
      <c r="AA8" s="81"/>
      <c r="AB8" s="306"/>
      <c r="AC8" s="305"/>
      <c r="AD8" s="9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306"/>
      <c r="AQ8" s="305"/>
      <c r="AR8" s="92"/>
      <c r="AS8" s="81"/>
      <c r="AT8" s="81"/>
      <c r="AU8" s="306"/>
      <c r="AV8" s="305"/>
      <c r="AW8" s="92"/>
      <c r="AX8" s="81"/>
      <c r="AY8" s="81"/>
      <c r="AZ8" s="306"/>
      <c r="BA8" s="305"/>
      <c r="BB8" s="329"/>
      <c r="BC8" s="80" t="s">
        <v>302</v>
      </c>
      <c r="BD8" s="202" t="s">
        <v>303</v>
      </c>
      <c r="BE8" s="202" t="s">
        <v>323</v>
      </c>
      <c r="BF8" s="202"/>
      <c r="BG8" s="81"/>
      <c r="BH8" s="202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306"/>
      <c r="CH8" s="329"/>
      <c r="CI8" s="287"/>
      <c r="CJ8" s="297"/>
      <c r="CK8" s="290"/>
      <c r="CN8" s="193"/>
    </row>
    <row r="9" spans="1:93" ht="15" customHeight="1" x14ac:dyDescent="0.2">
      <c r="A9" s="6" t="s">
        <v>15</v>
      </c>
      <c r="B9" s="31"/>
      <c r="C9" s="32"/>
      <c r="D9" s="32"/>
      <c r="E9" s="32"/>
      <c r="F9" s="32"/>
      <c r="G9" s="32"/>
      <c r="H9" s="94"/>
      <c r="I9" s="32"/>
      <c r="J9" s="32"/>
      <c r="K9" s="32"/>
      <c r="L9" s="32"/>
      <c r="M9" s="32"/>
      <c r="N9" s="32"/>
      <c r="O9" s="32"/>
      <c r="P9" s="32"/>
      <c r="Q9" s="94"/>
      <c r="R9" s="32"/>
      <c r="S9" s="32"/>
      <c r="T9" s="32"/>
      <c r="U9" s="32"/>
      <c r="V9" s="32"/>
      <c r="W9" s="32"/>
      <c r="X9" s="94"/>
      <c r="Y9" s="32"/>
      <c r="Z9" s="32"/>
      <c r="AA9" s="32"/>
      <c r="AB9" s="32"/>
      <c r="AC9" s="32"/>
      <c r="AD9" s="94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94"/>
      <c r="AS9" s="32"/>
      <c r="AT9" s="32"/>
      <c r="AU9" s="32"/>
      <c r="AV9" s="32"/>
      <c r="AW9" s="94"/>
      <c r="AX9" s="32"/>
      <c r="AY9" s="32"/>
      <c r="AZ9" s="32"/>
      <c r="BA9" s="32"/>
      <c r="BB9" s="47"/>
      <c r="BC9" s="31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55"/>
      <c r="CI9" s="61"/>
      <c r="CJ9" s="62"/>
      <c r="CK9" s="15"/>
    </row>
    <row r="10" spans="1:93" ht="15" customHeight="1" x14ac:dyDescent="0.2">
      <c r="A10" s="6" t="s">
        <v>16</v>
      </c>
      <c r="B10" s="31"/>
      <c r="C10" s="32"/>
      <c r="D10" s="32"/>
      <c r="E10" s="32"/>
      <c r="F10" s="32"/>
      <c r="G10" s="32"/>
      <c r="H10" s="94"/>
      <c r="I10" s="32"/>
      <c r="J10" s="32"/>
      <c r="K10" s="32"/>
      <c r="L10" s="32"/>
      <c r="M10" s="32"/>
      <c r="N10" s="32"/>
      <c r="O10" s="32"/>
      <c r="P10" s="32"/>
      <c r="Q10" s="94"/>
      <c r="R10" s="32"/>
      <c r="S10" s="32"/>
      <c r="T10" s="32"/>
      <c r="U10" s="32"/>
      <c r="V10" s="32"/>
      <c r="W10" s="32"/>
      <c r="X10" s="94"/>
      <c r="Y10" s="32"/>
      <c r="Z10" s="32"/>
      <c r="AA10" s="32"/>
      <c r="AB10" s="32"/>
      <c r="AC10" s="32"/>
      <c r="AD10" s="94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94"/>
      <c r="AS10" s="32"/>
      <c r="AT10" s="32"/>
      <c r="AU10" s="32"/>
      <c r="AV10" s="32"/>
      <c r="AW10" s="94"/>
      <c r="AX10" s="32"/>
      <c r="AY10" s="32"/>
      <c r="AZ10" s="32"/>
      <c r="BA10" s="32"/>
      <c r="BB10" s="47"/>
      <c r="BC10" s="31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55"/>
      <c r="CI10" s="61"/>
      <c r="CJ10" s="62"/>
      <c r="CK10" s="15"/>
    </row>
    <row r="11" spans="1:93" ht="15" customHeight="1" x14ac:dyDescent="0.2">
      <c r="A11" s="6" t="s">
        <v>17</v>
      </c>
      <c r="B11" s="31"/>
      <c r="C11" s="32"/>
      <c r="D11" s="32"/>
      <c r="E11" s="32"/>
      <c r="F11" s="32"/>
      <c r="G11" s="32"/>
      <c r="H11" s="94"/>
      <c r="I11" s="32"/>
      <c r="J11" s="32"/>
      <c r="K11" s="32"/>
      <c r="L11" s="32"/>
      <c r="M11" s="32"/>
      <c r="N11" s="32"/>
      <c r="O11" s="32"/>
      <c r="P11" s="32"/>
      <c r="Q11" s="94"/>
      <c r="R11" s="32"/>
      <c r="S11" s="32"/>
      <c r="T11" s="32"/>
      <c r="U11" s="32"/>
      <c r="V11" s="32"/>
      <c r="W11" s="32"/>
      <c r="X11" s="94"/>
      <c r="Y11" s="32"/>
      <c r="Z11" s="32"/>
      <c r="AA11" s="32"/>
      <c r="AB11" s="32"/>
      <c r="AC11" s="32"/>
      <c r="AD11" s="94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94"/>
      <c r="AS11" s="32"/>
      <c r="AT11" s="32"/>
      <c r="AU11" s="32"/>
      <c r="AV11" s="32"/>
      <c r="AW11" s="94"/>
      <c r="AX11" s="32"/>
      <c r="AY11" s="32"/>
      <c r="AZ11" s="32"/>
      <c r="BA11" s="32"/>
      <c r="BB11" s="47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55"/>
      <c r="CI11" s="61"/>
      <c r="CJ11" s="62"/>
      <c r="CK11" s="15"/>
    </row>
    <row r="12" spans="1:93" ht="15" customHeight="1" x14ac:dyDescent="0.2">
      <c r="A12" s="6" t="s">
        <v>18</v>
      </c>
      <c r="B12" s="33">
        <f t="shared" ref="B12:BC12" si="0">SUM(B13)</f>
        <v>0</v>
      </c>
      <c r="C12" s="34">
        <f t="shared" si="0"/>
        <v>0</v>
      </c>
      <c r="D12" s="34">
        <f t="shared" si="0"/>
        <v>0</v>
      </c>
      <c r="E12" s="34">
        <f t="shared" si="0"/>
        <v>0</v>
      </c>
      <c r="F12" s="34">
        <f t="shared" si="0"/>
        <v>0</v>
      </c>
      <c r="G12" s="34">
        <f t="shared" ref="G12:G47" si="1">SUM(B12:F12)</f>
        <v>0</v>
      </c>
      <c r="H12" s="95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/>
      <c r="O12" s="34">
        <f t="shared" si="0"/>
        <v>0</v>
      </c>
      <c r="P12" s="34">
        <f>SUM(H12:O12)</f>
        <v>0</v>
      </c>
      <c r="Q12" s="95">
        <f t="shared" si="0"/>
        <v>0</v>
      </c>
      <c r="R12" s="34">
        <f t="shared" si="0"/>
        <v>0</v>
      </c>
      <c r="S12" s="34">
        <f t="shared" si="0"/>
        <v>0</v>
      </c>
      <c r="T12" s="34">
        <f t="shared" si="0"/>
        <v>0</v>
      </c>
      <c r="U12" s="34">
        <f t="shared" si="0"/>
        <v>0</v>
      </c>
      <c r="V12" s="34">
        <f t="shared" si="0"/>
        <v>0</v>
      </c>
      <c r="W12" s="34">
        <f t="shared" ref="W12:W47" si="2">SUM(Q12:V12)</f>
        <v>0</v>
      </c>
      <c r="X12" s="95">
        <f t="shared" si="0"/>
        <v>0</v>
      </c>
      <c r="Y12" s="34">
        <f t="shared" si="0"/>
        <v>0</v>
      </c>
      <c r="Z12" s="34">
        <f t="shared" si="0"/>
        <v>0</v>
      </c>
      <c r="AA12" s="34">
        <f t="shared" si="0"/>
        <v>0</v>
      </c>
      <c r="AB12" s="34">
        <f t="shared" si="0"/>
        <v>0</v>
      </c>
      <c r="AC12" s="34">
        <f t="shared" ref="AC12:AC47" si="3">SUM(X12:AB12)</f>
        <v>0</v>
      </c>
      <c r="AD12" s="95">
        <f t="shared" si="0"/>
        <v>0</v>
      </c>
      <c r="AE12" s="34">
        <f t="shared" si="0"/>
        <v>0</v>
      </c>
      <c r="AF12" s="34">
        <f t="shared" si="0"/>
        <v>0</v>
      </c>
      <c r="AG12" s="34">
        <f t="shared" si="0"/>
        <v>0</v>
      </c>
      <c r="AH12" s="34">
        <f t="shared" si="0"/>
        <v>0</v>
      </c>
      <c r="AI12" s="34">
        <f t="shared" si="0"/>
        <v>0</v>
      </c>
      <c r="AJ12" s="34">
        <f t="shared" si="0"/>
        <v>0</v>
      </c>
      <c r="AK12" s="34">
        <f t="shared" si="0"/>
        <v>0</v>
      </c>
      <c r="AL12" s="34">
        <f t="shared" si="0"/>
        <v>0</v>
      </c>
      <c r="AM12" s="34">
        <f t="shared" si="0"/>
        <v>0</v>
      </c>
      <c r="AN12" s="34">
        <f t="shared" si="0"/>
        <v>0</v>
      </c>
      <c r="AO12" s="34">
        <f t="shared" si="0"/>
        <v>0</v>
      </c>
      <c r="AP12" s="34">
        <f t="shared" si="0"/>
        <v>0</v>
      </c>
      <c r="AQ12" s="34">
        <f t="shared" ref="AQ12:AQ47" si="4">SUM(AD12:AP12)</f>
        <v>0</v>
      </c>
      <c r="AR12" s="95">
        <f t="shared" si="0"/>
        <v>0</v>
      </c>
      <c r="AS12" s="34">
        <f t="shared" si="0"/>
        <v>0</v>
      </c>
      <c r="AT12" s="34">
        <f t="shared" si="0"/>
        <v>0</v>
      </c>
      <c r="AU12" s="34">
        <f t="shared" si="0"/>
        <v>0</v>
      </c>
      <c r="AV12" s="34">
        <f t="shared" ref="AV12:AV47" si="5">SUM(AR12:AU12)</f>
        <v>0</v>
      </c>
      <c r="AW12" s="95">
        <f t="shared" si="0"/>
        <v>0</v>
      </c>
      <c r="AX12" s="34">
        <f t="shared" si="0"/>
        <v>0</v>
      </c>
      <c r="AY12" s="34">
        <f t="shared" si="0"/>
        <v>0</v>
      </c>
      <c r="AZ12" s="34">
        <f t="shared" si="0"/>
        <v>0</v>
      </c>
      <c r="BA12" s="34">
        <f t="shared" ref="BA12:BA47" si="6">SUM(AW12:AZ12)</f>
        <v>0</v>
      </c>
      <c r="BB12" s="48">
        <f t="shared" ref="BB12:BB47" si="7">SUM(BA12,AV12,AQ12,AC12,W12,P12,G12)</f>
        <v>0</v>
      </c>
      <c r="BC12" s="33">
        <f t="shared" si="0"/>
        <v>0</v>
      </c>
      <c r="BD12" s="34">
        <f t="shared" ref="BD12:CG12" si="8">SUM(BD13)</f>
        <v>0</v>
      </c>
      <c r="BE12" s="34">
        <f t="shared" si="8"/>
        <v>0</v>
      </c>
      <c r="BF12" s="34">
        <f t="shared" si="8"/>
        <v>0</v>
      </c>
      <c r="BG12" s="34">
        <f t="shared" si="8"/>
        <v>0</v>
      </c>
      <c r="BH12" s="34">
        <f t="shared" si="8"/>
        <v>0</v>
      </c>
      <c r="BI12" s="34">
        <f t="shared" si="8"/>
        <v>0</v>
      </c>
      <c r="BJ12" s="34">
        <f t="shared" si="8"/>
        <v>0</v>
      </c>
      <c r="BK12" s="34">
        <f t="shared" si="8"/>
        <v>0</v>
      </c>
      <c r="BL12" s="34">
        <f t="shared" si="8"/>
        <v>0</v>
      </c>
      <c r="BM12" s="34">
        <f t="shared" si="8"/>
        <v>0</v>
      </c>
      <c r="BN12" s="34">
        <f t="shared" si="8"/>
        <v>0</v>
      </c>
      <c r="BO12" s="34">
        <f t="shared" si="8"/>
        <v>0</v>
      </c>
      <c r="BP12" s="34">
        <f t="shared" si="8"/>
        <v>0</v>
      </c>
      <c r="BQ12" s="34">
        <f t="shared" si="8"/>
        <v>0</v>
      </c>
      <c r="BR12" s="34">
        <f t="shared" si="8"/>
        <v>0</v>
      </c>
      <c r="BS12" s="34">
        <f t="shared" si="8"/>
        <v>0</v>
      </c>
      <c r="BT12" s="34">
        <f t="shared" si="8"/>
        <v>0</v>
      </c>
      <c r="BU12" s="34">
        <f t="shared" si="8"/>
        <v>0</v>
      </c>
      <c r="BV12" s="34">
        <f t="shared" si="8"/>
        <v>0</v>
      </c>
      <c r="BW12" s="34">
        <f t="shared" si="8"/>
        <v>0</v>
      </c>
      <c r="BX12" s="34">
        <f t="shared" si="8"/>
        <v>0</v>
      </c>
      <c r="BY12" s="34">
        <f t="shared" si="8"/>
        <v>0</v>
      </c>
      <c r="BZ12" s="34">
        <f t="shared" si="8"/>
        <v>0</v>
      </c>
      <c r="CA12" s="34">
        <f t="shared" si="8"/>
        <v>0</v>
      </c>
      <c r="CB12" s="34">
        <f t="shared" si="8"/>
        <v>0</v>
      </c>
      <c r="CC12" s="34">
        <f t="shared" si="8"/>
        <v>0</v>
      </c>
      <c r="CD12" s="34">
        <f t="shared" si="8"/>
        <v>0</v>
      </c>
      <c r="CE12" s="34">
        <f t="shared" si="8"/>
        <v>0</v>
      </c>
      <c r="CF12" s="34">
        <f t="shared" si="8"/>
        <v>0</v>
      </c>
      <c r="CG12" s="34">
        <f t="shared" si="8"/>
        <v>0</v>
      </c>
      <c r="CH12" s="54">
        <f t="shared" ref="CH12:CH47" si="9">SUM(BC12:CG12)</f>
        <v>0</v>
      </c>
      <c r="CI12" s="63">
        <f>SUM(CI13)</f>
        <v>0</v>
      </c>
      <c r="CJ12" s="64">
        <f>SUM(CJ13)</f>
        <v>0</v>
      </c>
      <c r="CK12" s="16">
        <f>SUM(CK13)</f>
        <v>0</v>
      </c>
    </row>
    <row r="13" spans="1:93" ht="15" customHeight="1" x14ac:dyDescent="0.2">
      <c r="A13" s="6" t="s">
        <v>19</v>
      </c>
      <c r="B13" s="29"/>
      <c r="C13" s="30"/>
      <c r="D13" s="30"/>
      <c r="E13" s="30"/>
      <c r="F13" s="30"/>
      <c r="G13" s="30">
        <f t="shared" si="1"/>
        <v>0</v>
      </c>
      <c r="H13" s="96"/>
      <c r="I13" s="30"/>
      <c r="J13" s="30"/>
      <c r="K13" s="30"/>
      <c r="L13" s="30"/>
      <c r="M13" s="30"/>
      <c r="N13" s="30"/>
      <c r="O13" s="30"/>
      <c r="P13" s="30">
        <f>SUM(H13:O13)</f>
        <v>0</v>
      </c>
      <c r="Q13" s="96"/>
      <c r="R13" s="30"/>
      <c r="S13" s="30"/>
      <c r="T13" s="30"/>
      <c r="U13" s="30"/>
      <c r="V13" s="30"/>
      <c r="W13" s="30">
        <f t="shared" si="2"/>
        <v>0</v>
      </c>
      <c r="X13" s="96"/>
      <c r="Y13" s="30"/>
      <c r="Z13" s="30"/>
      <c r="AA13" s="30"/>
      <c r="AB13" s="30"/>
      <c r="AC13" s="30">
        <f t="shared" si="3"/>
        <v>0</v>
      </c>
      <c r="AD13" s="96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f t="shared" si="4"/>
        <v>0</v>
      </c>
      <c r="AR13" s="96"/>
      <c r="AS13" s="30"/>
      <c r="AT13" s="30"/>
      <c r="AU13" s="30"/>
      <c r="AV13" s="30">
        <f t="shared" si="5"/>
        <v>0</v>
      </c>
      <c r="AW13" s="96"/>
      <c r="AX13" s="30"/>
      <c r="AY13" s="30"/>
      <c r="AZ13" s="30"/>
      <c r="BA13" s="30">
        <f t="shared" si="6"/>
        <v>0</v>
      </c>
      <c r="BB13" s="49">
        <f t="shared" si="7"/>
        <v>0</v>
      </c>
      <c r="BC13" s="29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53">
        <f t="shared" si="9"/>
        <v>0</v>
      </c>
      <c r="CI13" s="25"/>
      <c r="CJ13" s="66"/>
      <c r="CK13" s="17">
        <f>SUM(BB13+CH13+CI13+CJ13)</f>
        <v>0</v>
      </c>
    </row>
    <row r="14" spans="1:93" ht="15" customHeight="1" x14ac:dyDescent="0.2">
      <c r="A14" s="200" t="s">
        <v>20</v>
      </c>
      <c r="B14" s="88">
        <f>SUM(B15,B18)</f>
        <v>0</v>
      </c>
      <c r="C14" s="89">
        <f>SUM(C15,C18)</f>
        <v>0</v>
      </c>
      <c r="D14" s="89">
        <f>SUM(D15,D18)</f>
        <v>0</v>
      </c>
      <c r="E14" s="89">
        <f>SUM(E15,E18)</f>
        <v>0</v>
      </c>
      <c r="F14" s="89">
        <f>SUM(F15,F18)</f>
        <v>0</v>
      </c>
      <c r="G14" s="89">
        <f t="shared" si="1"/>
        <v>0</v>
      </c>
      <c r="H14" s="97">
        <f t="shared" ref="H14:O14" si="10">SUM(H15,H18)</f>
        <v>0</v>
      </c>
      <c r="I14" s="89">
        <f t="shared" si="10"/>
        <v>0</v>
      </c>
      <c r="J14" s="89">
        <f t="shared" si="10"/>
        <v>0</v>
      </c>
      <c r="K14" s="89">
        <f>SUM(K15,K18)</f>
        <v>0</v>
      </c>
      <c r="L14" s="89">
        <f>SUM(L15,L18)</f>
        <v>0</v>
      </c>
      <c r="M14" s="89">
        <f>SUM(M15,M18)</f>
        <v>0</v>
      </c>
      <c r="N14" s="89"/>
      <c r="O14" s="89">
        <f t="shared" si="10"/>
        <v>0</v>
      </c>
      <c r="P14" s="89">
        <f t="shared" ref="P14:P47" si="11">SUM(H14:O14)</f>
        <v>0</v>
      </c>
      <c r="Q14" s="97">
        <f t="shared" ref="Q14:V14" si="12">SUM(Q15,Q18)</f>
        <v>0</v>
      </c>
      <c r="R14" s="89">
        <f t="shared" si="12"/>
        <v>0</v>
      </c>
      <c r="S14" s="89">
        <f t="shared" si="12"/>
        <v>0</v>
      </c>
      <c r="T14" s="89">
        <f t="shared" si="12"/>
        <v>0</v>
      </c>
      <c r="U14" s="89">
        <f t="shared" si="12"/>
        <v>0</v>
      </c>
      <c r="V14" s="89">
        <f t="shared" si="12"/>
        <v>0</v>
      </c>
      <c r="W14" s="89">
        <f t="shared" si="2"/>
        <v>0</v>
      </c>
      <c r="X14" s="97">
        <f>SUM(X15,X18)</f>
        <v>0</v>
      </c>
      <c r="Y14" s="89">
        <f>SUM(Y15,Y18)</f>
        <v>0</v>
      </c>
      <c r="Z14" s="89">
        <f>SUM(Z15,Z18)</f>
        <v>0</v>
      </c>
      <c r="AA14" s="89">
        <f>SUM(AA15,AA18)</f>
        <v>0</v>
      </c>
      <c r="AB14" s="89">
        <f>SUM(AB15,AB18)</f>
        <v>0</v>
      </c>
      <c r="AC14" s="89">
        <f t="shared" si="3"/>
        <v>0</v>
      </c>
      <c r="AD14" s="97">
        <f t="shared" ref="AD14:AP14" si="13">SUM(AD15,AD18)</f>
        <v>0</v>
      </c>
      <c r="AE14" s="89">
        <f t="shared" si="13"/>
        <v>0</v>
      </c>
      <c r="AF14" s="89">
        <f t="shared" si="13"/>
        <v>0</v>
      </c>
      <c r="AG14" s="89">
        <f t="shared" si="13"/>
        <v>0</v>
      </c>
      <c r="AH14" s="89">
        <f t="shared" si="13"/>
        <v>0</v>
      </c>
      <c r="AI14" s="89">
        <f t="shared" si="13"/>
        <v>0</v>
      </c>
      <c r="AJ14" s="89">
        <f t="shared" ref="AJ14:AO14" si="14">SUM(AJ15,AJ18)</f>
        <v>0</v>
      </c>
      <c r="AK14" s="89">
        <f t="shared" si="14"/>
        <v>0</v>
      </c>
      <c r="AL14" s="89">
        <f t="shared" si="14"/>
        <v>0</v>
      </c>
      <c r="AM14" s="89">
        <f t="shared" si="14"/>
        <v>0</v>
      </c>
      <c r="AN14" s="89">
        <f>SUM(AN15,AN18)</f>
        <v>0</v>
      </c>
      <c r="AO14" s="89">
        <f t="shared" si="14"/>
        <v>0</v>
      </c>
      <c r="AP14" s="89">
        <f t="shared" si="13"/>
        <v>0</v>
      </c>
      <c r="AQ14" s="89">
        <f t="shared" si="4"/>
        <v>0</v>
      </c>
      <c r="AR14" s="97">
        <f>SUM(AR15,AR18)</f>
        <v>0</v>
      </c>
      <c r="AS14" s="89">
        <f>SUM(AS15,AS18)</f>
        <v>0</v>
      </c>
      <c r="AT14" s="89">
        <f>SUM(AT15,AT18)</f>
        <v>0</v>
      </c>
      <c r="AU14" s="89">
        <f>SUM(AU15,AU18)</f>
        <v>0</v>
      </c>
      <c r="AV14" s="89">
        <f t="shared" si="5"/>
        <v>0</v>
      </c>
      <c r="AW14" s="97">
        <f>SUM(AW15,AW18)</f>
        <v>0</v>
      </c>
      <c r="AX14" s="89">
        <f>SUM(AX15,AX18)</f>
        <v>0</v>
      </c>
      <c r="AY14" s="89">
        <f>SUM(AY15,AY18)</f>
        <v>0</v>
      </c>
      <c r="AZ14" s="89">
        <f>SUM(AZ15,AZ18)</f>
        <v>0</v>
      </c>
      <c r="BA14" s="89">
        <f t="shared" si="6"/>
        <v>0</v>
      </c>
      <c r="BB14" s="48">
        <f t="shared" si="7"/>
        <v>0</v>
      </c>
      <c r="BC14" s="88">
        <f>SUM(BC15,BC18)</f>
        <v>0</v>
      </c>
      <c r="BD14" s="89">
        <f t="shared" ref="BD14:CJ14" si="15">SUM(BD15,BD18)</f>
        <v>0</v>
      </c>
      <c r="BE14" s="89">
        <f>SUM(BE15,BE18)</f>
        <v>0</v>
      </c>
      <c r="BF14" s="89">
        <f>SUM(BF15,BF18)</f>
        <v>0</v>
      </c>
      <c r="BG14" s="89">
        <f t="shared" si="15"/>
        <v>0</v>
      </c>
      <c r="BH14" s="89">
        <f t="shared" si="15"/>
        <v>0</v>
      </c>
      <c r="BI14" s="89">
        <f t="shared" si="15"/>
        <v>0</v>
      </c>
      <c r="BJ14" s="89">
        <f t="shared" si="15"/>
        <v>0</v>
      </c>
      <c r="BK14" s="89">
        <f t="shared" si="15"/>
        <v>0</v>
      </c>
      <c r="BL14" s="89">
        <f t="shared" si="15"/>
        <v>0</v>
      </c>
      <c r="BM14" s="89">
        <f t="shared" si="15"/>
        <v>0</v>
      </c>
      <c r="BN14" s="89">
        <f t="shared" si="15"/>
        <v>0</v>
      </c>
      <c r="BO14" s="89">
        <f t="shared" si="15"/>
        <v>0</v>
      </c>
      <c r="BP14" s="89">
        <f t="shared" si="15"/>
        <v>0</v>
      </c>
      <c r="BQ14" s="89">
        <f t="shared" si="15"/>
        <v>0</v>
      </c>
      <c r="BR14" s="89">
        <f t="shared" si="15"/>
        <v>0</v>
      </c>
      <c r="BS14" s="89">
        <f t="shared" si="15"/>
        <v>0</v>
      </c>
      <c r="BT14" s="89">
        <f t="shared" si="15"/>
        <v>0</v>
      </c>
      <c r="BU14" s="89">
        <f t="shared" si="15"/>
        <v>0</v>
      </c>
      <c r="BV14" s="89">
        <f t="shared" si="15"/>
        <v>0</v>
      </c>
      <c r="BW14" s="89">
        <f t="shared" si="15"/>
        <v>0</v>
      </c>
      <c r="BX14" s="89">
        <f t="shared" si="15"/>
        <v>0</v>
      </c>
      <c r="BY14" s="89">
        <f t="shared" si="15"/>
        <v>0</v>
      </c>
      <c r="BZ14" s="89">
        <f t="shared" si="15"/>
        <v>0</v>
      </c>
      <c r="CA14" s="89">
        <f t="shared" si="15"/>
        <v>0</v>
      </c>
      <c r="CB14" s="89">
        <f t="shared" si="15"/>
        <v>0</v>
      </c>
      <c r="CC14" s="89">
        <f t="shared" si="15"/>
        <v>0</v>
      </c>
      <c r="CD14" s="89">
        <f t="shared" si="15"/>
        <v>0</v>
      </c>
      <c r="CE14" s="89">
        <f t="shared" si="15"/>
        <v>0</v>
      </c>
      <c r="CF14" s="89">
        <f t="shared" si="15"/>
        <v>0</v>
      </c>
      <c r="CG14" s="89">
        <f t="shared" si="15"/>
        <v>0</v>
      </c>
      <c r="CH14" s="54">
        <f t="shared" si="9"/>
        <v>0</v>
      </c>
      <c r="CI14" s="63">
        <f>SUM(CI15,CI18)</f>
        <v>4056000</v>
      </c>
      <c r="CJ14" s="64">
        <f t="shared" si="15"/>
        <v>0</v>
      </c>
      <c r="CK14" s="16">
        <f>SUM(CK15,CK18)</f>
        <v>4056000</v>
      </c>
      <c r="CM14" s="185"/>
      <c r="CN14" s="194" t="s">
        <v>284</v>
      </c>
      <c r="CO14" s="185" t="s">
        <v>283</v>
      </c>
    </row>
    <row r="15" spans="1:93" ht="15" customHeight="1" x14ac:dyDescent="0.2">
      <c r="A15" s="200" t="s">
        <v>21</v>
      </c>
      <c r="B15" s="31">
        <f>SUM(B16:B17)</f>
        <v>0</v>
      </c>
      <c r="C15" s="32">
        <f>SUM(C16:C17)</f>
        <v>0</v>
      </c>
      <c r="D15" s="32">
        <f>SUM(D16:D17)</f>
        <v>0</v>
      </c>
      <c r="E15" s="32">
        <f>SUM(E16:E17)</f>
        <v>0</v>
      </c>
      <c r="F15" s="32">
        <f>SUM(F16:F17)</f>
        <v>0</v>
      </c>
      <c r="G15" s="32">
        <f t="shared" si="1"/>
        <v>0</v>
      </c>
      <c r="H15" s="94">
        <f t="shared" ref="H15:O15" si="16">SUM(H16:H17)</f>
        <v>0</v>
      </c>
      <c r="I15" s="32">
        <f t="shared" si="16"/>
        <v>0</v>
      </c>
      <c r="J15" s="32">
        <f t="shared" si="16"/>
        <v>0</v>
      </c>
      <c r="K15" s="32">
        <f>SUM(K16:K17)</f>
        <v>0</v>
      </c>
      <c r="L15" s="32">
        <f>SUM(L16:L17)</f>
        <v>0</v>
      </c>
      <c r="M15" s="32">
        <f>SUM(M16:M17)</f>
        <v>0</v>
      </c>
      <c r="N15" s="32"/>
      <c r="O15" s="32">
        <f t="shared" si="16"/>
        <v>0</v>
      </c>
      <c r="P15" s="32">
        <f>SUM(H15:O15)</f>
        <v>0</v>
      </c>
      <c r="Q15" s="94">
        <f t="shared" ref="Q15:V15" si="17">SUM(Q16:Q17)</f>
        <v>0</v>
      </c>
      <c r="R15" s="32">
        <f t="shared" si="17"/>
        <v>0</v>
      </c>
      <c r="S15" s="32">
        <f t="shared" si="17"/>
        <v>0</v>
      </c>
      <c r="T15" s="32">
        <f t="shared" si="17"/>
        <v>0</v>
      </c>
      <c r="U15" s="32">
        <f t="shared" si="17"/>
        <v>0</v>
      </c>
      <c r="V15" s="32">
        <f t="shared" si="17"/>
        <v>0</v>
      </c>
      <c r="W15" s="32">
        <f t="shared" si="2"/>
        <v>0</v>
      </c>
      <c r="X15" s="94">
        <f>SUM(X16:X17)</f>
        <v>0</v>
      </c>
      <c r="Y15" s="32">
        <f>SUM(Y16:Y17)</f>
        <v>0</v>
      </c>
      <c r="Z15" s="32">
        <f>SUM(Z16:Z17)</f>
        <v>0</v>
      </c>
      <c r="AA15" s="32">
        <f>SUM(AA16:AA17)</f>
        <v>0</v>
      </c>
      <c r="AB15" s="32">
        <f>SUM(AB16:AB17)</f>
        <v>0</v>
      </c>
      <c r="AC15" s="32">
        <f t="shared" si="3"/>
        <v>0</v>
      </c>
      <c r="AD15" s="94">
        <f t="shared" ref="AD15:AP15" si="18">SUM(AD16:AD17)</f>
        <v>0</v>
      </c>
      <c r="AE15" s="32">
        <f t="shared" si="18"/>
        <v>0</v>
      </c>
      <c r="AF15" s="32">
        <f t="shared" si="18"/>
        <v>0</v>
      </c>
      <c r="AG15" s="32">
        <f t="shared" si="18"/>
        <v>0</v>
      </c>
      <c r="AH15" s="32">
        <f t="shared" si="18"/>
        <v>0</v>
      </c>
      <c r="AI15" s="32">
        <f t="shared" si="18"/>
        <v>0</v>
      </c>
      <c r="AJ15" s="32">
        <f t="shared" ref="AJ15:AO15" si="19">SUM(AJ16:AJ17)</f>
        <v>0</v>
      </c>
      <c r="AK15" s="32">
        <f t="shared" si="19"/>
        <v>0</v>
      </c>
      <c r="AL15" s="32">
        <f t="shared" si="19"/>
        <v>0</v>
      </c>
      <c r="AM15" s="32">
        <f t="shared" si="19"/>
        <v>0</v>
      </c>
      <c r="AN15" s="32">
        <f>SUM(AN16:AN17)</f>
        <v>0</v>
      </c>
      <c r="AO15" s="32">
        <f t="shared" si="19"/>
        <v>0</v>
      </c>
      <c r="AP15" s="32">
        <f t="shared" si="18"/>
        <v>0</v>
      </c>
      <c r="AQ15" s="32">
        <f t="shared" si="4"/>
        <v>0</v>
      </c>
      <c r="AR15" s="94">
        <f>SUM(AR16:AR17)</f>
        <v>0</v>
      </c>
      <c r="AS15" s="32">
        <f>SUM(AS16:AS17)</f>
        <v>0</v>
      </c>
      <c r="AT15" s="32">
        <f>SUM(AT16:AT17)</f>
        <v>0</v>
      </c>
      <c r="AU15" s="32">
        <f>SUM(AU16:AU17)</f>
        <v>0</v>
      </c>
      <c r="AV15" s="32">
        <f t="shared" si="5"/>
        <v>0</v>
      </c>
      <c r="AW15" s="94">
        <f>SUM(AW16:AW17)</f>
        <v>0</v>
      </c>
      <c r="AX15" s="32">
        <f>SUM(AX16:AX17)</f>
        <v>0</v>
      </c>
      <c r="AY15" s="32">
        <f>SUM(AY16:AY17)</f>
        <v>0</v>
      </c>
      <c r="AZ15" s="32">
        <f>SUM(AZ16:AZ17)</f>
        <v>0</v>
      </c>
      <c r="BA15" s="32">
        <f t="shared" si="6"/>
        <v>0</v>
      </c>
      <c r="BB15" s="47">
        <f t="shared" si="7"/>
        <v>0</v>
      </c>
      <c r="BC15" s="31">
        <f>SUM(BC16:BC17)</f>
        <v>0</v>
      </c>
      <c r="BD15" s="32">
        <f t="shared" ref="BD15:CG15" si="20">SUM(BD16:BD17)</f>
        <v>0</v>
      </c>
      <c r="BE15" s="32">
        <f>SUM(BE16:BE17)</f>
        <v>0</v>
      </c>
      <c r="BF15" s="32">
        <f>SUM(BF16:BF17)</f>
        <v>0</v>
      </c>
      <c r="BG15" s="32">
        <f t="shared" si="20"/>
        <v>0</v>
      </c>
      <c r="BH15" s="32">
        <f t="shared" si="20"/>
        <v>0</v>
      </c>
      <c r="BI15" s="32">
        <f t="shared" si="20"/>
        <v>0</v>
      </c>
      <c r="BJ15" s="32">
        <f t="shared" si="20"/>
        <v>0</v>
      </c>
      <c r="BK15" s="32">
        <f t="shared" si="20"/>
        <v>0</v>
      </c>
      <c r="BL15" s="32">
        <f t="shared" si="20"/>
        <v>0</v>
      </c>
      <c r="BM15" s="32">
        <f t="shared" si="20"/>
        <v>0</v>
      </c>
      <c r="BN15" s="32">
        <f t="shared" si="20"/>
        <v>0</v>
      </c>
      <c r="BO15" s="32">
        <f t="shared" si="20"/>
        <v>0</v>
      </c>
      <c r="BP15" s="32">
        <f t="shared" si="20"/>
        <v>0</v>
      </c>
      <c r="BQ15" s="32">
        <f t="shared" si="20"/>
        <v>0</v>
      </c>
      <c r="BR15" s="32">
        <f t="shared" si="20"/>
        <v>0</v>
      </c>
      <c r="BS15" s="32">
        <f t="shared" si="20"/>
        <v>0</v>
      </c>
      <c r="BT15" s="32">
        <f t="shared" si="20"/>
        <v>0</v>
      </c>
      <c r="BU15" s="32">
        <f t="shared" si="20"/>
        <v>0</v>
      </c>
      <c r="BV15" s="32">
        <f t="shared" si="20"/>
        <v>0</v>
      </c>
      <c r="BW15" s="32">
        <f t="shared" si="20"/>
        <v>0</v>
      </c>
      <c r="BX15" s="32">
        <f t="shared" si="20"/>
        <v>0</v>
      </c>
      <c r="BY15" s="32">
        <f t="shared" si="20"/>
        <v>0</v>
      </c>
      <c r="BZ15" s="32">
        <f t="shared" si="20"/>
        <v>0</v>
      </c>
      <c r="CA15" s="32">
        <f t="shared" si="20"/>
        <v>0</v>
      </c>
      <c r="CB15" s="32">
        <f t="shared" si="20"/>
        <v>0</v>
      </c>
      <c r="CC15" s="32">
        <f t="shared" si="20"/>
        <v>0</v>
      </c>
      <c r="CD15" s="32">
        <f t="shared" si="20"/>
        <v>0</v>
      </c>
      <c r="CE15" s="32">
        <f t="shared" si="20"/>
        <v>0</v>
      </c>
      <c r="CF15" s="32">
        <f t="shared" si="20"/>
        <v>0</v>
      </c>
      <c r="CG15" s="32">
        <f t="shared" si="20"/>
        <v>0</v>
      </c>
      <c r="CH15" s="55">
        <f t="shared" si="9"/>
        <v>0</v>
      </c>
      <c r="CI15" s="61">
        <f>SUM(CI16:CI17)</f>
        <v>3916000</v>
      </c>
      <c r="CJ15" s="62">
        <f>SUM(CJ16:CJ17)</f>
        <v>0</v>
      </c>
      <c r="CK15" s="19">
        <f>SUM(CK16:CK17)</f>
        <v>3916000</v>
      </c>
      <c r="CM15" s="187" t="s">
        <v>282</v>
      </c>
      <c r="CN15" s="264">
        <v>43</v>
      </c>
      <c r="CO15" s="208">
        <v>90000</v>
      </c>
    </row>
    <row r="16" spans="1:93" ht="15" customHeight="1" x14ac:dyDescent="0.2">
      <c r="A16" s="90" t="s">
        <v>110</v>
      </c>
      <c r="B16" s="31"/>
      <c r="C16" s="32"/>
      <c r="D16" s="32"/>
      <c r="E16" s="32"/>
      <c r="F16" s="32"/>
      <c r="G16" s="32">
        <f t="shared" si="1"/>
        <v>0</v>
      </c>
      <c r="H16" s="94"/>
      <c r="I16" s="32"/>
      <c r="J16" s="32"/>
      <c r="K16" s="32"/>
      <c r="L16" s="32"/>
      <c r="M16" s="32"/>
      <c r="N16" s="32"/>
      <c r="O16" s="32"/>
      <c r="P16" s="32">
        <f t="shared" si="11"/>
        <v>0</v>
      </c>
      <c r="Q16" s="94"/>
      <c r="R16" s="32"/>
      <c r="S16" s="32"/>
      <c r="T16" s="32"/>
      <c r="U16" s="32"/>
      <c r="V16" s="32"/>
      <c r="W16" s="32">
        <f t="shared" si="2"/>
        <v>0</v>
      </c>
      <c r="X16" s="94"/>
      <c r="Y16" s="32"/>
      <c r="Z16" s="32"/>
      <c r="AA16" s="32"/>
      <c r="AB16" s="32"/>
      <c r="AC16" s="32">
        <f t="shared" si="3"/>
        <v>0</v>
      </c>
      <c r="AD16" s="94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>
        <f t="shared" si="4"/>
        <v>0</v>
      </c>
      <c r="AR16" s="94"/>
      <c r="AS16" s="32"/>
      <c r="AT16" s="32"/>
      <c r="AU16" s="32"/>
      <c r="AV16" s="32">
        <f t="shared" si="5"/>
        <v>0</v>
      </c>
      <c r="AW16" s="94"/>
      <c r="AX16" s="32"/>
      <c r="AY16" s="32"/>
      <c r="AZ16" s="32"/>
      <c r="BA16" s="32">
        <f t="shared" si="6"/>
        <v>0</v>
      </c>
      <c r="BB16" s="47">
        <f t="shared" si="7"/>
        <v>0</v>
      </c>
      <c r="BC16" s="31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55">
        <f t="shared" si="9"/>
        <v>0</v>
      </c>
      <c r="CI16" s="260">
        <f>(+CN15*CO15)</f>
        <v>3870000</v>
      </c>
      <c r="CJ16" s="62"/>
      <c r="CK16" s="262">
        <f>SUM(BB16+CH16+CI16+CJ16)</f>
        <v>3870000</v>
      </c>
      <c r="CM16" s="187" t="s">
        <v>285</v>
      </c>
      <c r="CN16" s="207">
        <v>7</v>
      </c>
      <c r="CO16" s="208">
        <v>20000</v>
      </c>
    </row>
    <row r="17" spans="1:94" ht="15" customHeight="1" x14ac:dyDescent="0.2">
      <c r="A17" s="90" t="s">
        <v>111</v>
      </c>
      <c r="B17" s="31"/>
      <c r="C17" s="32"/>
      <c r="D17" s="32"/>
      <c r="E17" s="32"/>
      <c r="F17" s="32"/>
      <c r="G17" s="32">
        <f t="shared" si="1"/>
        <v>0</v>
      </c>
      <c r="H17" s="94"/>
      <c r="I17" s="32"/>
      <c r="J17" s="32"/>
      <c r="K17" s="32"/>
      <c r="L17" s="32"/>
      <c r="M17" s="32"/>
      <c r="N17" s="32"/>
      <c r="O17" s="32"/>
      <c r="P17" s="32">
        <f t="shared" si="11"/>
        <v>0</v>
      </c>
      <c r="Q17" s="94"/>
      <c r="R17" s="32"/>
      <c r="S17" s="32"/>
      <c r="T17" s="32"/>
      <c r="U17" s="32"/>
      <c r="V17" s="32"/>
      <c r="W17" s="32">
        <f t="shared" si="2"/>
        <v>0</v>
      </c>
      <c r="X17" s="94"/>
      <c r="Y17" s="32"/>
      <c r="Z17" s="32"/>
      <c r="AA17" s="32"/>
      <c r="AB17" s="32"/>
      <c r="AC17" s="32">
        <f t="shared" si="3"/>
        <v>0</v>
      </c>
      <c r="AD17" s="94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>
        <f t="shared" si="4"/>
        <v>0</v>
      </c>
      <c r="AR17" s="94"/>
      <c r="AS17" s="32"/>
      <c r="AT17" s="32"/>
      <c r="AU17" s="32"/>
      <c r="AV17" s="32">
        <f t="shared" si="5"/>
        <v>0</v>
      </c>
      <c r="AW17" s="94"/>
      <c r="AX17" s="32"/>
      <c r="AY17" s="32"/>
      <c r="AZ17" s="32"/>
      <c r="BA17" s="32">
        <f t="shared" si="6"/>
        <v>0</v>
      </c>
      <c r="BB17" s="47">
        <f t="shared" si="7"/>
        <v>0</v>
      </c>
      <c r="BC17" s="31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55">
        <f t="shared" si="9"/>
        <v>0</v>
      </c>
      <c r="CI17" s="260">
        <f>(+CN17*CO17)</f>
        <v>46000</v>
      </c>
      <c r="CJ17" s="62"/>
      <c r="CK17" s="262">
        <f>SUM(BB17+CH17+CI17+CJ17)</f>
        <v>46000</v>
      </c>
      <c r="CM17" s="273" t="s">
        <v>358</v>
      </c>
      <c r="CN17" s="274">
        <v>2</v>
      </c>
      <c r="CO17" s="275">
        <v>23000</v>
      </c>
    </row>
    <row r="18" spans="1:94" ht="15" customHeight="1" x14ac:dyDescent="0.2">
      <c r="A18" s="200" t="s">
        <v>103</v>
      </c>
      <c r="B18" s="29"/>
      <c r="C18" s="30"/>
      <c r="D18" s="30"/>
      <c r="E18" s="30"/>
      <c r="F18" s="30"/>
      <c r="G18" s="30">
        <f t="shared" si="1"/>
        <v>0</v>
      </c>
      <c r="H18" s="96"/>
      <c r="I18" s="30"/>
      <c r="J18" s="30"/>
      <c r="K18" s="30"/>
      <c r="L18" s="30"/>
      <c r="M18" s="30"/>
      <c r="N18" s="30"/>
      <c r="O18" s="30"/>
      <c r="P18" s="30">
        <f t="shared" si="11"/>
        <v>0</v>
      </c>
      <c r="Q18" s="96"/>
      <c r="R18" s="30"/>
      <c r="S18" s="30"/>
      <c r="T18" s="30"/>
      <c r="U18" s="30"/>
      <c r="V18" s="30"/>
      <c r="W18" s="30">
        <f t="shared" si="2"/>
        <v>0</v>
      </c>
      <c r="X18" s="96"/>
      <c r="Y18" s="30"/>
      <c r="Z18" s="30"/>
      <c r="AA18" s="30"/>
      <c r="AB18" s="30"/>
      <c r="AC18" s="30">
        <f t="shared" si="3"/>
        <v>0</v>
      </c>
      <c r="AD18" s="96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>
        <f t="shared" si="4"/>
        <v>0</v>
      </c>
      <c r="AR18" s="96"/>
      <c r="AS18" s="30"/>
      <c r="AT18" s="30"/>
      <c r="AU18" s="30"/>
      <c r="AV18" s="30">
        <f t="shared" si="5"/>
        <v>0</v>
      </c>
      <c r="AW18" s="96"/>
      <c r="AX18" s="30"/>
      <c r="AY18" s="30"/>
      <c r="AZ18" s="30"/>
      <c r="BA18" s="30">
        <f t="shared" si="6"/>
        <v>0</v>
      </c>
      <c r="BB18" s="49">
        <f t="shared" si="7"/>
        <v>0</v>
      </c>
      <c r="BC18" s="29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53">
        <f t="shared" si="9"/>
        <v>0</v>
      </c>
      <c r="CI18" s="25">
        <f>+CN16*CO16</f>
        <v>140000</v>
      </c>
      <c r="CJ18" s="66"/>
      <c r="CK18" s="17">
        <f>SUM(BB18+CH18+CI18+CJ18)</f>
        <v>140000</v>
      </c>
    </row>
    <row r="19" spans="1:94" ht="15" customHeight="1" x14ac:dyDescent="0.2">
      <c r="A19" s="200" t="s">
        <v>22</v>
      </c>
      <c r="B19" s="33">
        <f>SUM(B20:B26)</f>
        <v>100000</v>
      </c>
      <c r="C19" s="34">
        <f>SUM(C20:C26)</f>
        <v>0</v>
      </c>
      <c r="D19" s="34">
        <f>SUM(D20:D26)</f>
        <v>0</v>
      </c>
      <c r="E19" s="34">
        <f>SUM(E20:E26)</f>
        <v>200000</v>
      </c>
      <c r="F19" s="34">
        <f>SUM(F20:F26)</f>
        <v>0</v>
      </c>
      <c r="G19" s="34">
        <f t="shared" si="1"/>
        <v>300000</v>
      </c>
      <c r="H19" s="95">
        <f>SUM(H20:H26)</f>
        <v>600000</v>
      </c>
      <c r="I19" s="95">
        <f t="shared" ref="I19:N19" si="21">SUM(I20:I26)</f>
        <v>0</v>
      </c>
      <c r="J19" s="95">
        <f t="shared" si="21"/>
        <v>0</v>
      </c>
      <c r="K19" s="95">
        <f t="shared" si="21"/>
        <v>0</v>
      </c>
      <c r="L19" s="95">
        <f t="shared" si="21"/>
        <v>0</v>
      </c>
      <c r="M19" s="95">
        <f t="shared" si="21"/>
        <v>0</v>
      </c>
      <c r="N19" s="95">
        <f t="shared" si="21"/>
        <v>0</v>
      </c>
      <c r="O19" s="34">
        <f>SUM(O20:O26)</f>
        <v>0</v>
      </c>
      <c r="P19" s="34">
        <f>SUM(H19:O19)</f>
        <v>600000</v>
      </c>
      <c r="Q19" s="95">
        <f t="shared" ref="Q19:V19" si="22">SUM(Q20:Q26)</f>
        <v>0</v>
      </c>
      <c r="R19" s="34">
        <f t="shared" si="22"/>
        <v>0</v>
      </c>
      <c r="S19" s="34">
        <f t="shared" si="22"/>
        <v>0</v>
      </c>
      <c r="T19" s="34">
        <f t="shared" si="22"/>
        <v>0</v>
      </c>
      <c r="U19" s="34">
        <f t="shared" si="22"/>
        <v>0</v>
      </c>
      <c r="V19" s="34">
        <f t="shared" si="22"/>
        <v>0</v>
      </c>
      <c r="W19" s="34">
        <f t="shared" si="2"/>
        <v>0</v>
      </c>
      <c r="X19" s="95">
        <f>SUM(X20:X26)</f>
        <v>0</v>
      </c>
      <c r="Y19" s="34">
        <f>SUM(Y20:Y26)</f>
        <v>0</v>
      </c>
      <c r="Z19" s="34">
        <f>SUM(Z20:Z26)</f>
        <v>0</v>
      </c>
      <c r="AA19" s="34">
        <f>SUM(AA20:AA26)</f>
        <v>0</v>
      </c>
      <c r="AB19" s="34">
        <f>SUM(AB20:AB26)</f>
        <v>0</v>
      </c>
      <c r="AC19" s="34">
        <f t="shared" si="3"/>
        <v>0</v>
      </c>
      <c r="AD19" s="95">
        <f t="shared" ref="AD19:AP19" si="23">SUM(AD20:AD26)</f>
        <v>0</v>
      </c>
      <c r="AE19" s="34">
        <f t="shared" si="23"/>
        <v>0</v>
      </c>
      <c r="AF19" s="34">
        <f t="shared" si="23"/>
        <v>0</v>
      </c>
      <c r="AG19" s="34">
        <f t="shared" si="23"/>
        <v>0</v>
      </c>
      <c r="AH19" s="34">
        <f t="shared" si="23"/>
        <v>0</v>
      </c>
      <c r="AI19" s="34">
        <f t="shared" si="23"/>
        <v>0</v>
      </c>
      <c r="AJ19" s="34">
        <f t="shared" ref="AJ19:AO19" si="24">SUM(AJ20:AJ26)</f>
        <v>0</v>
      </c>
      <c r="AK19" s="34">
        <f t="shared" si="24"/>
        <v>0</v>
      </c>
      <c r="AL19" s="34">
        <f t="shared" si="24"/>
        <v>0</v>
      </c>
      <c r="AM19" s="34">
        <f t="shared" si="24"/>
        <v>0</v>
      </c>
      <c r="AN19" s="34">
        <f>SUM(AN20:AN26)</f>
        <v>0</v>
      </c>
      <c r="AO19" s="34">
        <f t="shared" si="24"/>
        <v>0</v>
      </c>
      <c r="AP19" s="34">
        <f t="shared" si="23"/>
        <v>0</v>
      </c>
      <c r="AQ19" s="34">
        <f t="shared" si="4"/>
        <v>0</v>
      </c>
      <c r="AR19" s="95">
        <f>SUM(AR20:AR26)</f>
        <v>0</v>
      </c>
      <c r="AS19" s="34">
        <f>SUM(AS20:AS26)</f>
        <v>0</v>
      </c>
      <c r="AT19" s="34">
        <f>SUM(AT20:AT26)</f>
        <v>0</v>
      </c>
      <c r="AU19" s="34">
        <f>SUM(AU20:AU26)</f>
        <v>0</v>
      </c>
      <c r="AV19" s="34">
        <f t="shared" si="5"/>
        <v>0</v>
      </c>
      <c r="AW19" s="95">
        <f>SUM(AW20:AW26)</f>
        <v>0</v>
      </c>
      <c r="AX19" s="34">
        <f>SUM(AX20:AX26)</f>
        <v>0</v>
      </c>
      <c r="AY19" s="34">
        <f>SUM(AY20:AY26)</f>
        <v>0</v>
      </c>
      <c r="AZ19" s="34">
        <f>SUM(AZ20:AZ26)</f>
        <v>0</v>
      </c>
      <c r="BA19" s="34">
        <f t="shared" si="6"/>
        <v>0</v>
      </c>
      <c r="BB19" s="48">
        <f t="shared" si="7"/>
        <v>900000</v>
      </c>
      <c r="BC19" s="33">
        <f>SUM(BC20:BC26)</f>
        <v>50000</v>
      </c>
      <c r="BD19" s="34">
        <f t="shared" ref="BD19:CI19" si="25">SUM(BD20:BD26)</f>
        <v>80000</v>
      </c>
      <c r="BE19" s="34">
        <f>SUM(BE20:BE26)</f>
        <v>10000</v>
      </c>
      <c r="BF19" s="34">
        <f>SUM(BF20:BF26)</f>
        <v>0</v>
      </c>
      <c r="BG19" s="34">
        <f t="shared" si="25"/>
        <v>0</v>
      </c>
      <c r="BH19" s="34">
        <f t="shared" si="25"/>
        <v>0</v>
      </c>
      <c r="BI19" s="34">
        <f t="shared" si="25"/>
        <v>0</v>
      </c>
      <c r="BJ19" s="34">
        <f t="shared" si="25"/>
        <v>0</v>
      </c>
      <c r="BK19" s="34">
        <f t="shared" si="25"/>
        <v>0</v>
      </c>
      <c r="BL19" s="34">
        <f t="shared" si="25"/>
        <v>0</v>
      </c>
      <c r="BM19" s="34">
        <f t="shared" si="25"/>
        <v>0</v>
      </c>
      <c r="BN19" s="34">
        <f t="shared" si="25"/>
        <v>0</v>
      </c>
      <c r="BO19" s="34">
        <f t="shared" si="25"/>
        <v>0</v>
      </c>
      <c r="BP19" s="34">
        <f t="shared" si="25"/>
        <v>0</v>
      </c>
      <c r="BQ19" s="34">
        <f t="shared" si="25"/>
        <v>0</v>
      </c>
      <c r="BR19" s="34">
        <f t="shared" si="25"/>
        <v>0</v>
      </c>
      <c r="BS19" s="34">
        <f t="shared" si="25"/>
        <v>0</v>
      </c>
      <c r="BT19" s="34">
        <f t="shared" si="25"/>
        <v>0</v>
      </c>
      <c r="BU19" s="34">
        <f t="shared" si="25"/>
        <v>0</v>
      </c>
      <c r="BV19" s="34">
        <f t="shared" si="25"/>
        <v>0</v>
      </c>
      <c r="BW19" s="34">
        <f t="shared" si="25"/>
        <v>0</v>
      </c>
      <c r="BX19" s="34">
        <f t="shared" si="25"/>
        <v>0</v>
      </c>
      <c r="BY19" s="34">
        <f t="shared" si="25"/>
        <v>0</v>
      </c>
      <c r="BZ19" s="34">
        <f t="shared" si="25"/>
        <v>0</v>
      </c>
      <c r="CA19" s="34">
        <f t="shared" si="25"/>
        <v>0</v>
      </c>
      <c r="CB19" s="34">
        <f t="shared" si="25"/>
        <v>0</v>
      </c>
      <c r="CC19" s="34">
        <f t="shared" si="25"/>
        <v>0</v>
      </c>
      <c r="CD19" s="34">
        <f t="shared" si="25"/>
        <v>0</v>
      </c>
      <c r="CE19" s="34">
        <f t="shared" si="25"/>
        <v>0</v>
      </c>
      <c r="CF19" s="34">
        <f t="shared" si="25"/>
        <v>0</v>
      </c>
      <c r="CG19" s="34">
        <f t="shared" si="25"/>
        <v>0</v>
      </c>
      <c r="CH19" s="54">
        <f t="shared" si="9"/>
        <v>140000</v>
      </c>
      <c r="CI19" s="63">
        <f t="shared" si="25"/>
        <v>0</v>
      </c>
      <c r="CJ19" s="64">
        <f>SUM(CJ20:CJ26)</f>
        <v>-1040000</v>
      </c>
      <c r="CK19" s="16">
        <f>SUM(CK20:CK26)</f>
        <v>0</v>
      </c>
    </row>
    <row r="20" spans="1:94" ht="15" customHeight="1" x14ac:dyDescent="0.2">
      <c r="A20" s="200" t="s">
        <v>4</v>
      </c>
      <c r="B20" s="23">
        <v>100000</v>
      </c>
      <c r="C20" s="14"/>
      <c r="D20" s="14"/>
      <c r="E20" s="14">
        <v>200000</v>
      </c>
      <c r="F20" s="14"/>
      <c r="G20" s="32">
        <f t="shared" si="1"/>
        <v>300000</v>
      </c>
      <c r="H20" s="98">
        <v>600000</v>
      </c>
      <c r="I20" s="14"/>
      <c r="J20" s="14"/>
      <c r="K20" s="14"/>
      <c r="L20" s="14"/>
      <c r="M20" s="14"/>
      <c r="N20" s="259">
        <v>0</v>
      </c>
      <c r="O20" s="14"/>
      <c r="P20" s="32">
        <f t="shared" si="11"/>
        <v>600000</v>
      </c>
      <c r="Q20" s="98"/>
      <c r="R20" s="14"/>
      <c r="S20" s="211"/>
      <c r="T20" s="14"/>
      <c r="U20" s="14"/>
      <c r="V20" s="14"/>
      <c r="W20" s="32">
        <f t="shared" si="2"/>
        <v>0</v>
      </c>
      <c r="X20" s="98"/>
      <c r="Y20" s="14"/>
      <c r="Z20" s="14"/>
      <c r="AA20" s="14"/>
      <c r="AB20" s="14"/>
      <c r="AC20" s="32">
        <f t="shared" si="3"/>
        <v>0</v>
      </c>
      <c r="AD20" s="9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32">
        <f t="shared" si="4"/>
        <v>0</v>
      </c>
      <c r="AR20" s="98"/>
      <c r="AS20" s="14"/>
      <c r="AT20" s="14"/>
      <c r="AU20" s="14"/>
      <c r="AV20" s="32">
        <f t="shared" si="5"/>
        <v>0</v>
      </c>
      <c r="AW20" s="98"/>
      <c r="AX20" s="14"/>
      <c r="AY20" s="14"/>
      <c r="AZ20" s="14"/>
      <c r="BA20" s="32">
        <f t="shared" si="6"/>
        <v>0</v>
      </c>
      <c r="BB20" s="47">
        <f t="shared" si="7"/>
        <v>900000</v>
      </c>
      <c r="BC20" s="13">
        <v>50000</v>
      </c>
      <c r="BD20" s="14">
        <v>80000</v>
      </c>
      <c r="BE20" s="14">
        <v>10000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55">
        <f t="shared" si="9"/>
        <v>140000</v>
      </c>
      <c r="CI20" s="61"/>
      <c r="CJ20" s="62">
        <f>SUM(BB20,CH20)*-1</f>
        <v>-1040000</v>
      </c>
      <c r="CK20" s="19">
        <f t="shared" ref="CK20:CK26" si="26">SUM(BB20+CH20+CI20+CJ20)</f>
        <v>0</v>
      </c>
    </row>
    <row r="21" spans="1:94" ht="15" customHeight="1" x14ac:dyDescent="0.2">
      <c r="A21" s="200" t="s">
        <v>23</v>
      </c>
      <c r="B21" s="23"/>
      <c r="C21" s="14"/>
      <c r="D21" s="14"/>
      <c r="E21" s="14"/>
      <c r="F21" s="14"/>
      <c r="G21" s="32">
        <f t="shared" si="1"/>
        <v>0</v>
      </c>
      <c r="H21" s="98"/>
      <c r="I21" s="14"/>
      <c r="J21" s="14"/>
      <c r="K21" s="14"/>
      <c r="L21" s="14"/>
      <c r="M21" s="14"/>
      <c r="N21" s="14"/>
      <c r="O21" s="14"/>
      <c r="P21" s="32">
        <f t="shared" si="11"/>
        <v>0</v>
      </c>
      <c r="Q21" s="98"/>
      <c r="R21" s="14"/>
      <c r="S21" s="14"/>
      <c r="T21" s="14"/>
      <c r="U21" s="14"/>
      <c r="V21" s="14"/>
      <c r="W21" s="32">
        <f t="shared" si="2"/>
        <v>0</v>
      </c>
      <c r="X21" s="98"/>
      <c r="Y21" s="14"/>
      <c r="Z21" s="14"/>
      <c r="AA21" s="14"/>
      <c r="AB21" s="14"/>
      <c r="AC21" s="32">
        <f t="shared" si="3"/>
        <v>0</v>
      </c>
      <c r="AD21" s="98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32">
        <f t="shared" si="4"/>
        <v>0</v>
      </c>
      <c r="AR21" s="98"/>
      <c r="AS21" s="14"/>
      <c r="AT21" s="14"/>
      <c r="AU21" s="14"/>
      <c r="AV21" s="32">
        <f t="shared" si="5"/>
        <v>0</v>
      </c>
      <c r="AW21" s="98"/>
      <c r="AX21" s="14"/>
      <c r="AY21" s="14"/>
      <c r="AZ21" s="14"/>
      <c r="BA21" s="32">
        <f t="shared" si="6"/>
        <v>0</v>
      </c>
      <c r="BB21" s="47">
        <f t="shared" si="7"/>
        <v>0</v>
      </c>
      <c r="BC21" s="13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55">
        <f t="shared" si="9"/>
        <v>0</v>
      </c>
      <c r="CI21" s="61"/>
      <c r="CJ21" s="62"/>
      <c r="CK21" s="19">
        <f t="shared" si="26"/>
        <v>0</v>
      </c>
    </row>
    <row r="22" spans="1:94" ht="15" customHeight="1" x14ac:dyDescent="0.2">
      <c r="A22" s="200" t="s">
        <v>25</v>
      </c>
      <c r="B22" s="23"/>
      <c r="C22" s="14"/>
      <c r="D22" s="14"/>
      <c r="E22" s="14"/>
      <c r="F22" s="14"/>
      <c r="G22" s="32">
        <f t="shared" si="1"/>
        <v>0</v>
      </c>
      <c r="H22" s="98"/>
      <c r="I22" s="14"/>
      <c r="J22" s="14"/>
      <c r="K22" s="14"/>
      <c r="L22" s="14"/>
      <c r="M22" s="14"/>
      <c r="N22" s="14"/>
      <c r="O22" s="14"/>
      <c r="P22" s="32">
        <f t="shared" si="11"/>
        <v>0</v>
      </c>
      <c r="Q22" s="98"/>
      <c r="R22" s="14"/>
      <c r="S22" s="14"/>
      <c r="T22" s="14"/>
      <c r="U22" s="14"/>
      <c r="V22" s="14"/>
      <c r="W22" s="32">
        <f t="shared" si="2"/>
        <v>0</v>
      </c>
      <c r="X22" s="98"/>
      <c r="Y22" s="14"/>
      <c r="Z22" s="14"/>
      <c r="AA22" s="14"/>
      <c r="AB22" s="14"/>
      <c r="AC22" s="32">
        <f t="shared" si="3"/>
        <v>0</v>
      </c>
      <c r="AD22" s="98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2">
        <f t="shared" si="4"/>
        <v>0</v>
      </c>
      <c r="AR22" s="98"/>
      <c r="AS22" s="14"/>
      <c r="AT22" s="14"/>
      <c r="AU22" s="14"/>
      <c r="AV22" s="32">
        <f t="shared" si="5"/>
        <v>0</v>
      </c>
      <c r="AW22" s="98"/>
      <c r="AX22" s="14"/>
      <c r="AY22" s="14"/>
      <c r="AZ22" s="14"/>
      <c r="BA22" s="32">
        <f t="shared" si="6"/>
        <v>0</v>
      </c>
      <c r="BB22" s="47">
        <f t="shared" si="7"/>
        <v>0</v>
      </c>
      <c r="BC22" s="13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55">
        <f t="shared" si="9"/>
        <v>0</v>
      </c>
      <c r="CI22" s="61"/>
      <c r="CJ22" s="62"/>
      <c r="CK22" s="19">
        <f t="shared" si="26"/>
        <v>0</v>
      </c>
    </row>
    <row r="23" spans="1:94" ht="15" customHeight="1" x14ac:dyDescent="0.2">
      <c r="A23" s="200" t="s">
        <v>26</v>
      </c>
      <c r="B23" s="216"/>
      <c r="C23" s="14"/>
      <c r="D23" s="14"/>
      <c r="E23" s="14"/>
      <c r="F23" s="14"/>
      <c r="G23" s="32">
        <f t="shared" si="1"/>
        <v>0</v>
      </c>
      <c r="H23" s="98"/>
      <c r="I23" s="14"/>
      <c r="J23" s="14"/>
      <c r="K23" s="14"/>
      <c r="L23" s="14"/>
      <c r="M23" s="14"/>
      <c r="N23" s="211"/>
      <c r="O23" s="14"/>
      <c r="P23" s="32">
        <f t="shared" si="11"/>
        <v>0</v>
      </c>
      <c r="Q23" s="98"/>
      <c r="R23" s="14"/>
      <c r="S23" s="14"/>
      <c r="T23" s="211"/>
      <c r="U23" s="14"/>
      <c r="V23" s="14"/>
      <c r="W23" s="32">
        <f t="shared" si="2"/>
        <v>0</v>
      </c>
      <c r="X23" s="98"/>
      <c r="Y23" s="14"/>
      <c r="Z23" s="14"/>
      <c r="AA23" s="14"/>
      <c r="AB23" s="14"/>
      <c r="AC23" s="32">
        <f t="shared" si="3"/>
        <v>0</v>
      </c>
      <c r="AD23" s="98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32">
        <f t="shared" si="4"/>
        <v>0</v>
      </c>
      <c r="AR23" s="98"/>
      <c r="AS23" s="14"/>
      <c r="AT23" s="14"/>
      <c r="AU23" s="14"/>
      <c r="AV23" s="32">
        <f t="shared" si="5"/>
        <v>0</v>
      </c>
      <c r="AW23" s="98"/>
      <c r="AX23" s="14"/>
      <c r="AY23" s="14"/>
      <c r="AZ23" s="14"/>
      <c r="BA23" s="32">
        <f t="shared" si="6"/>
        <v>0</v>
      </c>
      <c r="BB23" s="47">
        <f t="shared" si="7"/>
        <v>0</v>
      </c>
      <c r="BC23" s="13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55">
        <f t="shared" si="9"/>
        <v>0</v>
      </c>
      <c r="CI23" s="61"/>
      <c r="CJ23" s="62"/>
      <c r="CK23" s="19">
        <f t="shared" si="26"/>
        <v>0</v>
      </c>
    </row>
    <row r="24" spans="1:94" ht="15" customHeight="1" x14ac:dyDescent="0.2">
      <c r="A24" s="200" t="s">
        <v>24</v>
      </c>
      <c r="B24" s="23"/>
      <c r="C24" s="14"/>
      <c r="D24" s="14"/>
      <c r="E24" s="14"/>
      <c r="F24" s="14"/>
      <c r="G24" s="32">
        <f t="shared" si="1"/>
        <v>0</v>
      </c>
      <c r="H24" s="98"/>
      <c r="I24" s="14"/>
      <c r="J24" s="14"/>
      <c r="K24" s="14"/>
      <c r="L24" s="14"/>
      <c r="M24" s="14"/>
      <c r="N24" s="14"/>
      <c r="O24" s="14"/>
      <c r="P24" s="32">
        <f t="shared" si="11"/>
        <v>0</v>
      </c>
      <c r="Q24" s="98"/>
      <c r="R24" s="14"/>
      <c r="S24" s="14"/>
      <c r="T24" s="14"/>
      <c r="U24" s="14"/>
      <c r="V24" s="14"/>
      <c r="W24" s="32">
        <f t="shared" si="2"/>
        <v>0</v>
      </c>
      <c r="X24" s="98"/>
      <c r="Y24" s="14"/>
      <c r="Z24" s="14"/>
      <c r="AA24" s="14"/>
      <c r="AB24" s="14"/>
      <c r="AC24" s="32">
        <f t="shared" si="3"/>
        <v>0</v>
      </c>
      <c r="AD24" s="98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32">
        <f t="shared" si="4"/>
        <v>0</v>
      </c>
      <c r="AR24" s="98"/>
      <c r="AS24" s="14"/>
      <c r="AT24" s="14"/>
      <c r="AU24" s="14"/>
      <c r="AV24" s="32">
        <f t="shared" si="5"/>
        <v>0</v>
      </c>
      <c r="AW24" s="98"/>
      <c r="AX24" s="14"/>
      <c r="AY24" s="14"/>
      <c r="AZ24" s="14"/>
      <c r="BA24" s="32">
        <f t="shared" si="6"/>
        <v>0</v>
      </c>
      <c r="BB24" s="47">
        <f t="shared" si="7"/>
        <v>0</v>
      </c>
      <c r="BC24" s="13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55">
        <f t="shared" si="9"/>
        <v>0</v>
      </c>
      <c r="CI24" s="61"/>
      <c r="CJ24" s="62"/>
      <c r="CK24" s="19">
        <f t="shared" si="26"/>
        <v>0</v>
      </c>
    </row>
    <row r="25" spans="1:94" ht="15" customHeight="1" x14ac:dyDescent="0.2">
      <c r="A25" s="200" t="s">
        <v>122</v>
      </c>
      <c r="B25" s="23"/>
      <c r="C25" s="14"/>
      <c r="D25" s="14"/>
      <c r="E25" s="14"/>
      <c r="F25" s="14"/>
      <c r="G25" s="32">
        <f t="shared" si="1"/>
        <v>0</v>
      </c>
      <c r="H25" s="98"/>
      <c r="I25" s="14"/>
      <c r="J25" s="14"/>
      <c r="K25" s="14"/>
      <c r="L25" s="14"/>
      <c r="M25" s="14"/>
      <c r="N25" s="14"/>
      <c r="O25" s="14"/>
      <c r="P25" s="32">
        <f t="shared" si="11"/>
        <v>0</v>
      </c>
      <c r="Q25" s="98"/>
      <c r="R25" s="14"/>
      <c r="S25" s="14"/>
      <c r="T25" s="14"/>
      <c r="U25" s="14"/>
      <c r="V25" s="14"/>
      <c r="W25" s="32">
        <f t="shared" si="2"/>
        <v>0</v>
      </c>
      <c r="X25" s="98"/>
      <c r="Y25" s="14"/>
      <c r="Z25" s="14"/>
      <c r="AA25" s="14"/>
      <c r="AB25" s="14"/>
      <c r="AC25" s="32">
        <f t="shared" si="3"/>
        <v>0</v>
      </c>
      <c r="AD25" s="98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32">
        <f t="shared" si="4"/>
        <v>0</v>
      </c>
      <c r="AR25" s="98"/>
      <c r="AS25" s="14"/>
      <c r="AT25" s="14"/>
      <c r="AU25" s="14"/>
      <c r="AV25" s="32">
        <f t="shared" si="5"/>
        <v>0</v>
      </c>
      <c r="AW25" s="98"/>
      <c r="AX25" s="14"/>
      <c r="AY25" s="14"/>
      <c r="AZ25" s="14"/>
      <c r="BA25" s="32">
        <f t="shared" si="6"/>
        <v>0</v>
      </c>
      <c r="BB25" s="47">
        <f t="shared" si="7"/>
        <v>0</v>
      </c>
      <c r="BC25" s="13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55">
        <f t="shared" si="9"/>
        <v>0</v>
      </c>
      <c r="CI25" s="61"/>
      <c r="CJ25" s="62"/>
      <c r="CK25" s="19">
        <f t="shared" si="26"/>
        <v>0</v>
      </c>
    </row>
    <row r="26" spans="1:94" ht="15" customHeight="1" x14ac:dyDescent="0.2">
      <c r="A26" s="200" t="s">
        <v>27</v>
      </c>
      <c r="B26" s="24"/>
      <c r="C26" s="12"/>
      <c r="D26" s="12"/>
      <c r="E26" s="12"/>
      <c r="F26" s="12"/>
      <c r="G26" s="30">
        <f t="shared" si="1"/>
        <v>0</v>
      </c>
      <c r="H26" s="99"/>
      <c r="I26" s="12"/>
      <c r="J26" s="12"/>
      <c r="K26" s="12"/>
      <c r="L26" s="12"/>
      <c r="M26" s="12"/>
      <c r="N26" s="12"/>
      <c r="O26" s="12"/>
      <c r="P26" s="30">
        <f t="shared" si="11"/>
        <v>0</v>
      </c>
      <c r="Q26" s="99"/>
      <c r="R26" s="12"/>
      <c r="S26" s="12"/>
      <c r="T26" s="12"/>
      <c r="U26" s="12"/>
      <c r="V26" s="12"/>
      <c r="W26" s="30">
        <f t="shared" si="2"/>
        <v>0</v>
      </c>
      <c r="X26" s="99"/>
      <c r="Y26" s="12"/>
      <c r="Z26" s="12"/>
      <c r="AA26" s="12"/>
      <c r="AB26" s="12"/>
      <c r="AC26" s="30">
        <f t="shared" si="3"/>
        <v>0</v>
      </c>
      <c r="AD26" s="99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0">
        <f t="shared" si="4"/>
        <v>0</v>
      </c>
      <c r="AR26" s="99"/>
      <c r="AS26" s="12"/>
      <c r="AT26" s="12"/>
      <c r="AU26" s="12"/>
      <c r="AV26" s="30">
        <f t="shared" si="5"/>
        <v>0</v>
      </c>
      <c r="AW26" s="99"/>
      <c r="AX26" s="12"/>
      <c r="AY26" s="12"/>
      <c r="AZ26" s="12"/>
      <c r="BA26" s="30">
        <f t="shared" si="6"/>
        <v>0</v>
      </c>
      <c r="BB26" s="49">
        <f t="shared" si="7"/>
        <v>0</v>
      </c>
      <c r="BC26" s="11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53">
        <f t="shared" si="9"/>
        <v>0</v>
      </c>
      <c r="CI26" s="65"/>
      <c r="CJ26" s="66"/>
      <c r="CK26" s="17">
        <f t="shared" si="26"/>
        <v>0</v>
      </c>
    </row>
    <row r="27" spans="1:94" ht="15" customHeight="1" x14ac:dyDescent="0.2">
      <c r="A27" s="200" t="s">
        <v>28</v>
      </c>
      <c r="B27" s="33">
        <f>SUM(B28:B34)</f>
        <v>0</v>
      </c>
      <c r="C27" s="34">
        <f>SUM(C28:C34)</f>
        <v>0</v>
      </c>
      <c r="D27" s="34">
        <f>SUM(D28:D34)</f>
        <v>0</v>
      </c>
      <c r="E27" s="34">
        <f>SUM(E28:E34)</f>
        <v>0</v>
      </c>
      <c r="F27" s="34">
        <f>SUM(F28:F34)</f>
        <v>0</v>
      </c>
      <c r="G27" s="34">
        <f t="shared" si="1"/>
        <v>0</v>
      </c>
      <c r="H27" s="95">
        <f t="shared" ref="H27:O27" si="27">SUM(H28:H34)</f>
        <v>0</v>
      </c>
      <c r="I27" s="34">
        <f t="shared" si="27"/>
        <v>0</v>
      </c>
      <c r="J27" s="34">
        <f t="shared" si="27"/>
        <v>0</v>
      </c>
      <c r="K27" s="34">
        <f>SUM(K28:K34)</f>
        <v>0</v>
      </c>
      <c r="L27" s="34">
        <f>SUM(L28:L34)</f>
        <v>0</v>
      </c>
      <c r="M27" s="34">
        <f>SUM(M28:M34)</f>
        <v>0</v>
      </c>
      <c r="N27" s="34"/>
      <c r="O27" s="34">
        <f t="shared" si="27"/>
        <v>0</v>
      </c>
      <c r="P27" s="34">
        <f t="shared" si="11"/>
        <v>0</v>
      </c>
      <c r="Q27" s="95">
        <f t="shared" ref="Q27:V27" si="28">SUM(Q28:Q34)</f>
        <v>0</v>
      </c>
      <c r="R27" s="34">
        <f t="shared" si="28"/>
        <v>0</v>
      </c>
      <c r="S27" s="34">
        <f t="shared" si="28"/>
        <v>0</v>
      </c>
      <c r="T27" s="34">
        <f t="shared" si="28"/>
        <v>0</v>
      </c>
      <c r="U27" s="34">
        <f t="shared" si="28"/>
        <v>0</v>
      </c>
      <c r="V27" s="34">
        <f t="shared" si="28"/>
        <v>0</v>
      </c>
      <c r="W27" s="34">
        <f t="shared" si="2"/>
        <v>0</v>
      </c>
      <c r="X27" s="95">
        <f>SUM(X28:X34)</f>
        <v>0</v>
      </c>
      <c r="Y27" s="34">
        <f>SUM(Y28:Y34)</f>
        <v>0</v>
      </c>
      <c r="Z27" s="34">
        <f>SUM(Z28:Z34)</f>
        <v>0</v>
      </c>
      <c r="AA27" s="34">
        <f>SUM(AA28:AA34)</f>
        <v>0</v>
      </c>
      <c r="AB27" s="34">
        <f>SUM(AB28:AB34)</f>
        <v>0</v>
      </c>
      <c r="AC27" s="34">
        <f t="shared" si="3"/>
        <v>0</v>
      </c>
      <c r="AD27" s="95">
        <f t="shared" ref="AD27:AP27" si="29">SUM(AD28:AD34)</f>
        <v>0</v>
      </c>
      <c r="AE27" s="34">
        <f t="shared" si="29"/>
        <v>0</v>
      </c>
      <c r="AF27" s="34">
        <f t="shared" si="29"/>
        <v>0</v>
      </c>
      <c r="AG27" s="34">
        <f t="shared" si="29"/>
        <v>0</v>
      </c>
      <c r="AH27" s="34">
        <f t="shared" si="29"/>
        <v>0</v>
      </c>
      <c r="AI27" s="34">
        <f t="shared" si="29"/>
        <v>0</v>
      </c>
      <c r="AJ27" s="34">
        <f t="shared" ref="AJ27:AO27" si="30">SUM(AJ28:AJ34)</f>
        <v>0</v>
      </c>
      <c r="AK27" s="34">
        <f t="shared" si="30"/>
        <v>0</v>
      </c>
      <c r="AL27" s="34">
        <f t="shared" si="30"/>
        <v>0</v>
      </c>
      <c r="AM27" s="34">
        <f t="shared" si="30"/>
        <v>0</v>
      </c>
      <c r="AN27" s="34">
        <f>SUM(AN28:AN34)</f>
        <v>0</v>
      </c>
      <c r="AO27" s="34">
        <f t="shared" si="30"/>
        <v>0</v>
      </c>
      <c r="AP27" s="34">
        <f t="shared" si="29"/>
        <v>0</v>
      </c>
      <c r="AQ27" s="34">
        <f t="shared" si="4"/>
        <v>0</v>
      </c>
      <c r="AR27" s="95">
        <f>SUM(AR28:AR34)</f>
        <v>0</v>
      </c>
      <c r="AS27" s="34">
        <f>SUM(AS28:AS34)</f>
        <v>0</v>
      </c>
      <c r="AT27" s="34">
        <f>SUM(AT28:AT34)</f>
        <v>0</v>
      </c>
      <c r="AU27" s="34">
        <f>SUM(AU28:AU34)</f>
        <v>0</v>
      </c>
      <c r="AV27" s="34">
        <f t="shared" si="5"/>
        <v>0</v>
      </c>
      <c r="AW27" s="95">
        <f>SUM(AW28:AW34)</f>
        <v>0</v>
      </c>
      <c r="AX27" s="34">
        <f>SUM(AX28:AX34)</f>
        <v>0</v>
      </c>
      <c r="AY27" s="34">
        <f>SUM(AY28:AY34)</f>
        <v>0</v>
      </c>
      <c r="AZ27" s="34">
        <f>SUM(AZ28:AZ34)</f>
        <v>0</v>
      </c>
      <c r="BA27" s="34">
        <f t="shared" si="6"/>
        <v>0</v>
      </c>
      <c r="BB27" s="48">
        <f t="shared" si="7"/>
        <v>0</v>
      </c>
      <c r="BC27" s="33">
        <f>SUM(BC28:BC34)</f>
        <v>0</v>
      </c>
      <c r="BD27" s="34">
        <f t="shared" ref="BD27:CJ27" si="31">SUM(BD28:BD34)</f>
        <v>0</v>
      </c>
      <c r="BE27" s="34">
        <f>SUM(BE28:BE34)</f>
        <v>0</v>
      </c>
      <c r="BF27" s="34">
        <f>SUM(BF28:BF34)</f>
        <v>0</v>
      </c>
      <c r="BG27" s="34">
        <f t="shared" si="31"/>
        <v>0</v>
      </c>
      <c r="BH27" s="34">
        <f t="shared" si="31"/>
        <v>0</v>
      </c>
      <c r="BI27" s="34">
        <f t="shared" si="31"/>
        <v>0</v>
      </c>
      <c r="BJ27" s="34">
        <f t="shared" si="31"/>
        <v>0</v>
      </c>
      <c r="BK27" s="34">
        <f t="shared" si="31"/>
        <v>0</v>
      </c>
      <c r="BL27" s="34">
        <f t="shared" si="31"/>
        <v>0</v>
      </c>
      <c r="BM27" s="34">
        <f t="shared" si="31"/>
        <v>0</v>
      </c>
      <c r="BN27" s="34">
        <f t="shared" si="31"/>
        <v>0</v>
      </c>
      <c r="BO27" s="34">
        <f t="shared" si="31"/>
        <v>0</v>
      </c>
      <c r="BP27" s="34">
        <f t="shared" si="31"/>
        <v>0</v>
      </c>
      <c r="BQ27" s="34">
        <f t="shared" si="31"/>
        <v>0</v>
      </c>
      <c r="BR27" s="34">
        <f t="shared" si="31"/>
        <v>0</v>
      </c>
      <c r="BS27" s="34">
        <f t="shared" si="31"/>
        <v>0</v>
      </c>
      <c r="BT27" s="34">
        <f t="shared" si="31"/>
        <v>0</v>
      </c>
      <c r="BU27" s="34">
        <f t="shared" si="31"/>
        <v>0</v>
      </c>
      <c r="BV27" s="34">
        <f t="shared" si="31"/>
        <v>0</v>
      </c>
      <c r="BW27" s="34">
        <f t="shared" si="31"/>
        <v>0</v>
      </c>
      <c r="BX27" s="34">
        <f t="shared" si="31"/>
        <v>0</v>
      </c>
      <c r="BY27" s="34">
        <f t="shared" si="31"/>
        <v>0</v>
      </c>
      <c r="BZ27" s="34">
        <f t="shared" si="31"/>
        <v>0</v>
      </c>
      <c r="CA27" s="34">
        <f t="shared" si="31"/>
        <v>0</v>
      </c>
      <c r="CB27" s="34">
        <f t="shared" si="31"/>
        <v>0</v>
      </c>
      <c r="CC27" s="34">
        <f t="shared" si="31"/>
        <v>0</v>
      </c>
      <c r="CD27" s="34">
        <f t="shared" si="31"/>
        <v>0</v>
      </c>
      <c r="CE27" s="34">
        <f t="shared" si="31"/>
        <v>0</v>
      </c>
      <c r="CF27" s="34">
        <f t="shared" si="31"/>
        <v>0</v>
      </c>
      <c r="CG27" s="34">
        <f t="shared" si="31"/>
        <v>0</v>
      </c>
      <c r="CH27" s="54">
        <f t="shared" si="9"/>
        <v>0</v>
      </c>
      <c r="CI27" s="63">
        <f t="shared" si="31"/>
        <v>0</v>
      </c>
      <c r="CJ27" s="64">
        <f t="shared" si="31"/>
        <v>0</v>
      </c>
      <c r="CK27" s="16">
        <f>SUM(CK28:CK34)</f>
        <v>0</v>
      </c>
    </row>
    <row r="28" spans="1:94" ht="15" customHeight="1" x14ac:dyDescent="0.2">
      <c r="A28" s="200" t="s">
        <v>104</v>
      </c>
      <c r="B28" s="13"/>
      <c r="C28" s="14"/>
      <c r="D28" s="14"/>
      <c r="E28" s="14"/>
      <c r="F28" s="14"/>
      <c r="G28" s="32">
        <f t="shared" si="1"/>
        <v>0</v>
      </c>
      <c r="H28" s="100"/>
      <c r="I28" s="14"/>
      <c r="J28" s="14"/>
      <c r="K28" s="14"/>
      <c r="L28" s="14"/>
      <c r="M28" s="14"/>
      <c r="N28" s="14"/>
      <c r="O28" s="14"/>
      <c r="P28" s="32">
        <f t="shared" si="11"/>
        <v>0</v>
      </c>
      <c r="Q28" s="100"/>
      <c r="R28" s="14"/>
      <c r="S28" s="14"/>
      <c r="T28" s="14"/>
      <c r="U28" s="14"/>
      <c r="V28" s="14"/>
      <c r="W28" s="32">
        <f t="shared" si="2"/>
        <v>0</v>
      </c>
      <c r="X28" s="100"/>
      <c r="Y28" s="14"/>
      <c r="Z28" s="14"/>
      <c r="AA28" s="14"/>
      <c r="AB28" s="14"/>
      <c r="AC28" s="32">
        <f t="shared" si="3"/>
        <v>0</v>
      </c>
      <c r="AD28" s="100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32">
        <f t="shared" si="4"/>
        <v>0</v>
      </c>
      <c r="AR28" s="100"/>
      <c r="AS28" s="14"/>
      <c r="AT28" s="14"/>
      <c r="AU28" s="14"/>
      <c r="AV28" s="32">
        <f t="shared" si="5"/>
        <v>0</v>
      </c>
      <c r="AW28" s="100"/>
      <c r="AX28" s="14"/>
      <c r="AY28" s="14"/>
      <c r="AZ28" s="14"/>
      <c r="BA28" s="32">
        <f t="shared" si="6"/>
        <v>0</v>
      </c>
      <c r="BB28" s="47">
        <f t="shared" si="7"/>
        <v>0</v>
      </c>
      <c r="BC28" s="13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55">
        <f t="shared" si="9"/>
        <v>0</v>
      </c>
      <c r="CI28" s="61"/>
      <c r="CJ28" s="62"/>
      <c r="CK28" s="19">
        <f t="shared" ref="CK28:CK34" si="32">SUM(BB28+CH28+CI28+CJ28)</f>
        <v>0</v>
      </c>
      <c r="CM28" s="189"/>
      <c r="CN28" s="196"/>
      <c r="CO28" s="189"/>
      <c r="CP28" s="189"/>
    </row>
    <row r="29" spans="1:94" ht="15" customHeight="1" x14ac:dyDescent="0.2">
      <c r="A29" s="200" t="s">
        <v>29</v>
      </c>
      <c r="B29" s="13"/>
      <c r="C29" s="14"/>
      <c r="D29" s="14"/>
      <c r="E29" s="14"/>
      <c r="F29" s="14"/>
      <c r="G29" s="32">
        <f t="shared" si="1"/>
        <v>0</v>
      </c>
      <c r="H29" s="100"/>
      <c r="I29" s="14"/>
      <c r="J29" s="14"/>
      <c r="K29" s="14"/>
      <c r="L29" s="14"/>
      <c r="M29" s="14"/>
      <c r="N29" s="14"/>
      <c r="O29" s="14"/>
      <c r="P29" s="32">
        <f t="shared" si="11"/>
        <v>0</v>
      </c>
      <c r="Q29" s="100">
        <f>CP29</f>
        <v>0</v>
      </c>
      <c r="R29" s="14"/>
      <c r="S29" s="14"/>
      <c r="T29" s="14"/>
      <c r="U29" s="14"/>
      <c r="V29" s="14"/>
      <c r="W29" s="32">
        <f t="shared" si="2"/>
        <v>0</v>
      </c>
      <c r="X29" s="100"/>
      <c r="Y29" s="14"/>
      <c r="Z29" s="14"/>
      <c r="AA29" s="14"/>
      <c r="AB29" s="14"/>
      <c r="AC29" s="32">
        <f t="shared" si="3"/>
        <v>0</v>
      </c>
      <c r="AD29" s="100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32">
        <f t="shared" si="4"/>
        <v>0</v>
      </c>
      <c r="AR29" s="100"/>
      <c r="AS29" s="14"/>
      <c r="AT29" s="14"/>
      <c r="AU29" s="14"/>
      <c r="AV29" s="32">
        <f t="shared" si="5"/>
        <v>0</v>
      </c>
      <c r="AW29" s="100"/>
      <c r="AX29" s="14"/>
      <c r="AY29" s="14"/>
      <c r="AZ29" s="14"/>
      <c r="BA29" s="32">
        <f t="shared" si="6"/>
        <v>0</v>
      </c>
      <c r="BB29" s="47">
        <f t="shared" si="7"/>
        <v>0</v>
      </c>
      <c r="BC29" s="13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55">
        <f t="shared" si="9"/>
        <v>0</v>
      </c>
      <c r="CI29" s="61"/>
      <c r="CJ29" s="62"/>
      <c r="CK29" s="19">
        <f t="shared" si="32"/>
        <v>0</v>
      </c>
      <c r="CM29" s="189"/>
      <c r="CN29" s="206"/>
      <c r="CO29" s="189"/>
      <c r="CP29" s="189"/>
    </row>
    <row r="30" spans="1:94" ht="15" customHeight="1" x14ac:dyDescent="0.2">
      <c r="A30" s="6" t="s">
        <v>30</v>
      </c>
      <c r="B30" s="23"/>
      <c r="C30" s="14"/>
      <c r="D30" s="14"/>
      <c r="E30" s="14"/>
      <c r="F30" s="14"/>
      <c r="G30" s="32">
        <f t="shared" si="1"/>
        <v>0</v>
      </c>
      <c r="H30" s="98"/>
      <c r="I30" s="14"/>
      <c r="J30" s="14"/>
      <c r="K30" s="14"/>
      <c r="L30" s="14"/>
      <c r="M30" s="14"/>
      <c r="N30" s="14"/>
      <c r="O30" s="14"/>
      <c r="P30" s="32">
        <f t="shared" si="11"/>
        <v>0</v>
      </c>
      <c r="Q30" s="98"/>
      <c r="R30" s="14"/>
      <c r="S30" s="14"/>
      <c r="T30" s="14"/>
      <c r="U30" s="14"/>
      <c r="V30" s="14"/>
      <c r="W30" s="32">
        <f t="shared" si="2"/>
        <v>0</v>
      </c>
      <c r="X30" s="98"/>
      <c r="Y30" s="14"/>
      <c r="Z30" s="14"/>
      <c r="AA30" s="14"/>
      <c r="AB30" s="14"/>
      <c r="AC30" s="32">
        <f t="shared" si="3"/>
        <v>0</v>
      </c>
      <c r="AD30" s="98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32">
        <f t="shared" si="4"/>
        <v>0</v>
      </c>
      <c r="AR30" s="98"/>
      <c r="AS30" s="14"/>
      <c r="AT30" s="14"/>
      <c r="AU30" s="14"/>
      <c r="AV30" s="32">
        <f t="shared" si="5"/>
        <v>0</v>
      </c>
      <c r="AW30" s="98"/>
      <c r="AX30" s="14"/>
      <c r="AY30" s="14"/>
      <c r="AZ30" s="14"/>
      <c r="BA30" s="32">
        <f t="shared" si="6"/>
        <v>0</v>
      </c>
      <c r="BB30" s="47">
        <f t="shared" si="7"/>
        <v>0</v>
      </c>
      <c r="BC30" s="13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55">
        <f t="shared" si="9"/>
        <v>0</v>
      </c>
      <c r="CI30" s="61"/>
      <c r="CJ30" s="62"/>
      <c r="CK30" s="19">
        <f t="shared" si="32"/>
        <v>0</v>
      </c>
    </row>
    <row r="31" spans="1:94" ht="15" customHeight="1" x14ac:dyDescent="0.2">
      <c r="A31" s="6" t="s">
        <v>31</v>
      </c>
      <c r="B31" s="23"/>
      <c r="C31" s="14"/>
      <c r="D31" s="14"/>
      <c r="E31" s="14"/>
      <c r="F31" s="14"/>
      <c r="G31" s="32">
        <f t="shared" si="1"/>
        <v>0</v>
      </c>
      <c r="H31" s="98"/>
      <c r="I31" s="14"/>
      <c r="J31" s="14"/>
      <c r="K31" s="14"/>
      <c r="L31" s="14"/>
      <c r="M31" s="14"/>
      <c r="N31" s="14"/>
      <c r="O31" s="14"/>
      <c r="P31" s="32">
        <f t="shared" si="11"/>
        <v>0</v>
      </c>
      <c r="Q31" s="98"/>
      <c r="R31" s="14"/>
      <c r="S31" s="14"/>
      <c r="T31" s="14"/>
      <c r="U31" s="14"/>
      <c r="V31" s="14"/>
      <c r="W31" s="32">
        <f t="shared" si="2"/>
        <v>0</v>
      </c>
      <c r="X31" s="98"/>
      <c r="Y31" s="14"/>
      <c r="Z31" s="14"/>
      <c r="AA31" s="14"/>
      <c r="AB31" s="14"/>
      <c r="AC31" s="32">
        <f t="shared" si="3"/>
        <v>0</v>
      </c>
      <c r="AD31" s="98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32">
        <f t="shared" si="4"/>
        <v>0</v>
      </c>
      <c r="AR31" s="98"/>
      <c r="AS31" s="14"/>
      <c r="AT31" s="14"/>
      <c r="AU31" s="14"/>
      <c r="AV31" s="32">
        <f t="shared" si="5"/>
        <v>0</v>
      </c>
      <c r="AW31" s="98"/>
      <c r="AX31" s="14"/>
      <c r="AY31" s="14"/>
      <c r="AZ31" s="14"/>
      <c r="BA31" s="32">
        <f t="shared" si="6"/>
        <v>0</v>
      </c>
      <c r="BB31" s="47">
        <f t="shared" si="7"/>
        <v>0</v>
      </c>
      <c r="BC31" s="13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55">
        <f t="shared" si="9"/>
        <v>0</v>
      </c>
      <c r="CI31" s="61"/>
      <c r="CJ31" s="62"/>
      <c r="CK31" s="19">
        <f t="shared" si="32"/>
        <v>0</v>
      </c>
    </row>
    <row r="32" spans="1:94" ht="15" customHeight="1" x14ac:dyDescent="0.2">
      <c r="A32" s="6" t="s">
        <v>105</v>
      </c>
      <c r="B32" s="23"/>
      <c r="C32" s="14"/>
      <c r="D32" s="14"/>
      <c r="E32" s="14"/>
      <c r="F32" s="14"/>
      <c r="G32" s="32">
        <f t="shared" si="1"/>
        <v>0</v>
      </c>
      <c r="H32" s="98"/>
      <c r="I32" s="14"/>
      <c r="J32" s="14"/>
      <c r="K32" s="14"/>
      <c r="L32" s="14"/>
      <c r="M32" s="14"/>
      <c r="N32" s="14"/>
      <c r="O32" s="14"/>
      <c r="P32" s="32">
        <f t="shared" si="11"/>
        <v>0</v>
      </c>
      <c r="Q32" s="98"/>
      <c r="R32" s="14"/>
      <c r="S32" s="14"/>
      <c r="T32" s="14"/>
      <c r="U32" s="14"/>
      <c r="V32" s="14"/>
      <c r="W32" s="32">
        <f t="shared" si="2"/>
        <v>0</v>
      </c>
      <c r="X32" s="98"/>
      <c r="Y32" s="14"/>
      <c r="Z32" s="14"/>
      <c r="AA32" s="14"/>
      <c r="AB32" s="14"/>
      <c r="AC32" s="32">
        <f t="shared" si="3"/>
        <v>0</v>
      </c>
      <c r="AD32" s="98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32">
        <f t="shared" si="4"/>
        <v>0</v>
      </c>
      <c r="AR32" s="98"/>
      <c r="AS32" s="14"/>
      <c r="AT32" s="14"/>
      <c r="AU32" s="14"/>
      <c r="AV32" s="32">
        <f t="shared" si="5"/>
        <v>0</v>
      </c>
      <c r="AW32" s="98"/>
      <c r="AX32" s="14"/>
      <c r="AY32" s="14"/>
      <c r="AZ32" s="14"/>
      <c r="BA32" s="32">
        <f t="shared" si="6"/>
        <v>0</v>
      </c>
      <c r="BB32" s="47">
        <f t="shared" si="7"/>
        <v>0</v>
      </c>
      <c r="BC32" s="13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55">
        <f t="shared" si="9"/>
        <v>0</v>
      </c>
      <c r="CI32" s="61"/>
      <c r="CJ32" s="62"/>
      <c r="CK32" s="19">
        <f t="shared" si="32"/>
        <v>0</v>
      </c>
    </row>
    <row r="33" spans="1:89" ht="15" customHeight="1" x14ac:dyDescent="0.2">
      <c r="A33" s="6" t="s">
        <v>106</v>
      </c>
      <c r="B33" s="23"/>
      <c r="C33" s="14"/>
      <c r="D33" s="14"/>
      <c r="E33" s="14"/>
      <c r="F33" s="14"/>
      <c r="G33" s="32">
        <f t="shared" si="1"/>
        <v>0</v>
      </c>
      <c r="H33" s="98"/>
      <c r="I33" s="14"/>
      <c r="J33" s="14"/>
      <c r="K33" s="14"/>
      <c r="L33" s="14"/>
      <c r="M33" s="14"/>
      <c r="N33" s="14"/>
      <c r="O33" s="14"/>
      <c r="P33" s="32">
        <f t="shared" si="11"/>
        <v>0</v>
      </c>
      <c r="Q33" s="98"/>
      <c r="R33" s="14"/>
      <c r="S33" s="14"/>
      <c r="T33" s="14"/>
      <c r="U33" s="14"/>
      <c r="V33" s="14"/>
      <c r="W33" s="32">
        <f t="shared" si="2"/>
        <v>0</v>
      </c>
      <c r="X33" s="98"/>
      <c r="Y33" s="14"/>
      <c r="Z33" s="14"/>
      <c r="AA33" s="14"/>
      <c r="AB33" s="14"/>
      <c r="AC33" s="32">
        <f t="shared" si="3"/>
        <v>0</v>
      </c>
      <c r="AD33" s="98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32">
        <f t="shared" si="4"/>
        <v>0</v>
      </c>
      <c r="AR33" s="98"/>
      <c r="AS33" s="14"/>
      <c r="AT33" s="14"/>
      <c r="AU33" s="14"/>
      <c r="AV33" s="32">
        <f t="shared" si="5"/>
        <v>0</v>
      </c>
      <c r="AW33" s="98"/>
      <c r="AX33" s="14"/>
      <c r="AY33" s="14"/>
      <c r="AZ33" s="14"/>
      <c r="BA33" s="32">
        <f t="shared" si="6"/>
        <v>0</v>
      </c>
      <c r="BB33" s="47">
        <f t="shared" si="7"/>
        <v>0</v>
      </c>
      <c r="BC33" s="13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55">
        <f t="shared" si="9"/>
        <v>0</v>
      </c>
      <c r="CI33" s="61"/>
      <c r="CJ33" s="62"/>
      <c r="CK33" s="19">
        <f t="shared" si="32"/>
        <v>0</v>
      </c>
    </row>
    <row r="34" spans="1:89" ht="15" customHeight="1" x14ac:dyDescent="0.2">
      <c r="A34" s="6" t="s">
        <v>107</v>
      </c>
      <c r="B34" s="24"/>
      <c r="C34" s="12"/>
      <c r="D34" s="12"/>
      <c r="E34" s="12"/>
      <c r="F34" s="12"/>
      <c r="G34" s="30">
        <f t="shared" si="1"/>
        <v>0</v>
      </c>
      <c r="H34" s="99"/>
      <c r="I34" s="12"/>
      <c r="J34" s="12"/>
      <c r="K34" s="12"/>
      <c r="L34" s="12"/>
      <c r="M34" s="12"/>
      <c r="N34" s="12"/>
      <c r="O34" s="12"/>
      <c r="P34" s="30">
        <f t="shared" si="11"/>
        <v>0</v>
      </c>
      <c r="Q34" s="99"/>
      <c r="R34" s="12"/>
      <c r="S34" s="12"/>
      <c r="T34" s="12"/>
      <c r="U34" s="12"/>
      <c r="V34" s="12"/>
      <c r="W34" s="30">
        <f t="shared" si="2"/>
        <v>0</v>
      </c>
      <c r="X34" s="99"/>
      <c r="Y34" s="12"/>
      <c r="Z34" s="12"/>
      <c r="AA34" s="12"/>
      <c r="AB34" s="12"/>
      <c r="AC34" s="30">
        <f t="shared" si="3"/>
        <v>0</v>
      </c>
      <c r="AD34" s="9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0">
        <f t="shared" si="4"/>
        <v>0</v>
      </c>
      <c r="AR34" s="99"/>
      <c r="AS34" s="12"/>
      <c r="AT34" s="12"/>
      <c r="AU34" s="12"/>
      <c r="AV34" s="30">
        <f t="shared" si="5"/>
        <v>0</v>
      </c>
      <c r="AW34" s="99"/>
      <c r="AX34" s="12"/>
      <c r="AY34" s="12"/>
      <c r="AZ34" s="12"/>
      <c r="BA34" s="30">
        <f t="shared" si="6"/>
        <v>0</v>
      </c>
      <c r="BB34" s="49">
        <f t="shared" si="7"/>
        <v>0</v>
      </c>
      <c r="BC34" s="11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53">
        <f t="shared" si="9"/>
        <v>0</v>
      </c>
      <c r="CI34" s="65"/>
      <c r="CJ34" s="66"/>
      <c r="CK34" s="17">
        <f t="shared" si="32"/>
        <v>0</v>
      </c>
    </row>
    <row r="35" spans="1:89" ht="15" customHeight="1" x14ac:dyDescent="0.2">
      <c r="A35" s="6" t="s">
        <v>32</v>
      </c>
      <c r="B35" s="33">
        <f t="shared" ref="B35:BC35" si="33">SUM(B36)</f>
        <v>0</v>
      </c>
      <c r="C35" s="34">
        <f t="shared" si="33"/>
        <v>0</v>
      </c>
      <c r="D35" s="34">
        <f t="shared" si="33"/>
        <v>0</v>
      </c>
      <c r="E35" s="34">
        <f t="shared" si="33"/>
        <v>0</v>
      </c>
      <c r="F35" s="34">
        <f t="shared" si="33"/>
        <v>0</v>
      </c>
      <c r="G35" s="34">
        <f t="shared" si="1"/>
        <v>0</v>
      </c>
      <c r="H35" s="95">
        <f t="shared" si="33"/>
        <v>0</v>
      </c>
      <c r="I35" s="34">
        <f t="shared" si="33"/>
        <v>0</v>
      </c>
      <c r="J35" s="34">
        <f t="shared" si="33"/>
        <v>0</v>
      </c>
      <c r="K35" s="34">
        <f t="shared" si="33"/>
        <v>0</v>
      </c>
      <c r="L35" s="34">
        <f t="shared" si="33"/>
        <v>0</v>
      </c>
      <c r="M35" s="34">
        <f t="shared" si="33"/>
        <v>0</v>
      </c>
      <c r="N35" s="34"/>
      <c r="O35" s="34">
        <f t="shared" si="33"/>
        <v>0</v>
      </c>
      <c r="P35" s="34">
        <f t="shared" si="11"/>
        <v>0</v>
      </c>
      <c r="Q35" s="95">
        <f t="shared" si="33"/>
        <v>0</v>
      </c>
      <c r="R35" s="34">
        <f t="shared" si="33"/>
        <v>0</v>
      </c>
      <c r="S35" s="34">
        <f t="shared" si="33"/>
        <v>0</v>
      </c>
      <c r="T35" s="34">
        <f t="shared" si="33"/>
        <v>0</v>
      </c>
      <c r="U35" s="34">
        <f t="shared" si="33"/>
        <v>0</v>
      </c>
      <c r="V35" s="34">
        <f t="shared" si="33"/>
        <v>0</v>
      </c>
      <c r="W35" s="34">
        <f t="shared" si="2"/>
        <v>0</v>
      </c>
      <c r="X35" s="95">
        <f t="shared" si="33"/>
        <v>0</v>
      </c>
      <c r="Y35" s="34">
        <f t="shared" si="33"/>
        <v>0</v>
      </c>
      <c r="Z35" s="34">
        <f t="shared" si="33"/>
        <v>0</v>
      </c>
      <c r="AA35" s="34">
        <f t="shared" si="33"/>
        <v>0</v>
      </c>
      <c r="AB35" s="34">
        <f t="shared" si="33"/>
        <v>0</v>
      </c>
      <c r="AC35" s="34">
        <f t="shared" si="3"/>
        <v>0</v>
      </c>
      <c r="AD35" s="95">
        <f t="shared" si="33"/>
        <v>0</v>
      </c>
      <c r="AE35" s="34">
        <f t="shared" si="33"/>
        <v>0</v>
      </c>
      <c r="AF35" s="34">
        <f t="shared" si="33"/>
        <v>0</v>
      </c>
      <c r="AG35" s="34">
        <f t="shared" si="33"/>
        <v>0</v>
      </c>
      <c r="AH35" s="34">
        <f t="shared" si="33"/>
        <v>0</v>
      </c>
      <c r="AI35" s="34">
        <f t="shared" si="33"/>
        <v>0</v>
      </c>
      <c r="AJ35" s="34">
        <f t="shared" si="33"/>
        <v>0</v>
      </c>
      <c r="AK35" s="34">
        <f t="shared" si="33"/>
        <v>0</v>
      </c>
      <c r="AL35" s="34">
        <f t="shared" si="33"/>
        <v>0</v>
      </c>
      <c r="AM35" s="34">
        <f t="shared" si="33"/>
        <v>0</v>
      </c>
      <c r="AN35" s="34">
        <f t="shared" si="33"/>
        <v>0</v>
      </c>
      <c r="AO35" s="34">
        <f t="shared" si="33"/>
        <v>0</v>
      </c>
      <c r="AP35" s="34">
        <f t="shared" si="33"/>
        <v>0</v>
      </c>
      <c r="AQ35" s="34">
        <f t="shared" si="4"/>
        <v>0</v>
      </c>
      <c r="AR35" s="95">
        <f t="shared" si="33"/>
        <v>0</v>
      </c>
      <c r="AS35" s="34">
        <f t="shared" si="33"/>
        <v>0</v>
      </c>
      <c r="AT35" s="34">
        <f t="shared" si="33"/>
        <v>0</v>
      </c>
      <c r="AU35" s="34">
        <f t="shared" si="33"/>
        <v>0</v>
      </c>
      <c r="AV35" s="34">
        <f t="shared" si="5"/>
        <v>0</v>
      </c>
      <c r="AW35" s="95">
        <f t="shared" si="33"/>
        <v>0</v>
      </c>
      <c r="AX35" s="34">
        <f t="shared" si="33"/>
        <v>0</v>
      </c>
      <c r="AY35" s="34">
        <f t="shared" si="33"/>
        <v>0</v>
      </c>
      <c r="AZ35" s="34">
        <f t="shared" si="33"/>
        <v>0</v>
      </c>
      <c r="BA35" s="34">
        <f t="shared" si="6"/>
        <v>0</v>
      </c>
      <c r="BB35" s="48">
        <f t="shared" si="7"/>
        <v>0</v>
      </c>
      <c r="BC35" s="33">
        <f t="shared" si="33"/>
        <v>0</v>
      </c>
      <c r="BD35" s="34">
        <f t="shared" ref="BD35:CJ35" si="34">SUM(BD36)</f>
        <v>0</v>
      </c>
      <c r="BE35" s="34">
        <f t="shared" si="34"/>
        <v>0</v>
      </c>
      <c r="BF35" s="34">
        <f t="shared" si="34"/>
        <v>0</v>
      </c>
      <c r="BG35" s="34">
        <f t="shared" si="34"/>
        <v>0</v>
      </c>
      <c r="BH35" s="34">
        <f t="shared" si="34"/>
        <v>0</v>
      </c>
      <c r="BI35" s="34">
        <f t="shared" si="34"/>
        <v>0</v>
      </c>
      <c r="BJ35" s="34">
        <f t="shared" si="34"/>
        <v>0</v>
      </c>
      <c r="BK35" s="34">
        <f t="shared" si="34"/>
        <v>0</v>
      </c>
      <c r="BL35" s="34">
        <f t="shared" si="34"/>
        <v>0</v>
      </c>
      <c r="BM35" s="34">
        <f t="shared" si="34"/>
        <v>0</v>
      </c>
      <c r="BN35" s="34">
        <f t="shared" si="34"/>
        <v>0</v>
      </c>
      <c r="BO35" s="34">
        <f t="shared" si="34"/>
        <v>0</v>
      </c>
      <c r="BP35" s="34">
        <f t="shared" si="34"/>
        <v>0</v>
      </c>
      <c r="BQ35" s="34">
        <f t="shared" si="34"/>
        <v>0</v>
      </c>
      <c r="BR35" s="34">
        <f t="shared" si="34"/>
        <v>0</v>
      </c>
      <c r="BS35" s="34">
        <f t="shared" si="34"/>
        <v>0</v>
      </c>
      <c r="BT35" s="34">
        <f t="shared" si="34"/>
        <v>0</v>
      </c>
      <c r="BU35" s="34">
        <f t="shared" si="34"/>
        <v>0</v>
      </c>
      <c r="BV35" s="34">
        <f t="shared" si="34"/>
        <v>0</v>
      </c>
      <c r="BW35" s="34">
        <f t="shared" si="34"/>
        <v>0</v>
      </c>
      <c r="BX35" s="34">
        <f t="shared" si="34"/>
        <v>0</v>
      </c>
      <c r="BY35" s="34">
        <f t="shared" si="34"/>
        <v>0</v>
      </c>
      <c r="BZ35" s="34">
        <f t="shared" si="34"/>
        <v>0</v>
      </c>
      <c r="CA35" s="34">
        <f t="shared" si="34"/>
        <v>0</v>
      </c>
      <c r="CB35" s="34">
        <f t="shared" si="34"/>
        <v>0</v>
      </c>
      <c r="CC35" s="34">
        <f t="shared" si="34"/>
        <v>0</v>
      </c>
      <c r="CD35" s="34">
        <f t="shared" si="34"/>
        <v>0</v>
      </c>
      <c r="CE35" s="34">
        <f t="shared" si="34"/>
        <v>0</v>
      </c>
      <c r="CF35" s="34">
        <f t="shared" si="34"/>
        <v>0</v>
      </c>
      <c r="CG35" s="34">
        <f t="shared" si="34"/>
        <v>0</v>
      </c>
      <c r="CH35" s="54">
        <f t="shared" si="9"/>
        <v>0</v>
      </c>
      <c r="CI35" s="63">
        <f t="shared" si="34"/>
        <v>0</v>
      </c>
      <c r="CJ35" s="64">
        <f t="shared" si="34"/>
        <v>0</v>
      </c>
      <c r="CK35" s="16">
        <f>SUM(CK36)</f>
        <v>0</v>
      </c>
    </row>
    <row r="36" spans="1:89" ht="15" customHeight="1" x14ac:dyDescent="0.2">
      <c r="A36" s="6" t="s">
        <v>33</v>
      </c>
      <c r="B36" s="11"/>
      <c r="C36" s="12"/>
      <c r="D36" s="12"/>
      <c r="E36" s="12"/>
      <c r="F36" s="12"/>
      <c r="G36" s="30">
        <f t="shared" si="1"/>
        <v>0</v>
      </c>
      <c r="H36" s="101"/>
      <c r="I36" s="12"/>
      <c r="J36" s="12"/>
      <c r="K36" s="12"/>
      <c r="L36" s="12"/>
      <c r="M36" s="12"/>
      <c r="N36" s="12"/>
      <c r="O36" s="12"/>
      <c r="P36" s="30">
        <f t="shared" si="11"/>
        <v>0</v>
      </c>
      <c r="Q36" s="101"/>
      <c r="R36" s="12"/>
      <c r="S36" s="12"/>
      <c r="T36" s="12"/>
      <c r="U36" s="12"/>
      <c r="V36" s="12"/>
      <c r="W36" s="30">
        <f t="shared" si="2"/>
        <v>0</v>
      </c>
      <c r="X36" s="101"/>
      <c r="Y36" s="12"/>
      <c r="Z36" s="12"/>
      <c r="AA36" s="12"/>
      <c r="AB36" s="12"/>
      <c r="AC36" s="30">
        <f t="shared" si="3"/>
        <v>0</v>
      </c>
      <c r="AD36" s="10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0">
        <f t="shared" si="4"/>
        <v>0</v>
      </c>
      <c r="AR36" s="101"/>
      <c r="AS36" s="12"/>
      <c r="AT36" s="12"/>
      <c r="AU36" s="12"/>
      <c r="AV36" s="30">
        <f t="shared" si="5"/>
        <v>0</v>
      </c>
      <c r="AW36" s="101"/>
      <c r="AX36" s="12"/>
      <c r="AY36" s="12"/>
      <c r="AZ36" s="12"/>
      <c r="BA36" s="30">
        <f t="shared" si="6"/>
        <v>0</v>
      </c>
      <c r="BB36" s="49">
        <f t="shared" si="7"/>
        <v>0</v>
      </c>
      <c r="BC36" s="11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53">
        <f t="shared" si="9"/>
        <v>0</v>
      </c>
      <c r="CI36" s="25"/>
      <c r="CJ36" s="66"/>
      <c r="CK36" s="17">
        <f>SUM(BB36+CH36+CI36+CJ36)</f>
        <v>0</v>
      </c>
    </row>
    <row r="37" spans="1:89" ht="15" customHeight="1" x14ac:dyDescent="0.2">
      <c r="A37" s="6" t="s">
        <v>34</v>
      </c>
      <c r="B37" s="33">
        <f>SUM(B38:B39)</f>
        <v>0</v>
      </c>
      <c r="C37" s="34">
        <f>SUM(C38:C39)</f>
        <v>0</v>
      </c>
      <c r="D37" s="34">
        <f>SUM(D38:D39)</f>
        <v>0</v>
      </c>
      <c r="E37" s="34">
        <f>SUM(E38:E39)</f>
        <v>0</v>
      </c>
      <c r="F37" s="34">
        <f>SUM(F38:F39)</f>
        <v>0</v>
      </c>
      <c r="G37" s="34">
        <f t="shared" si="1"/>
        <v>0</v>
      </c>
      <c r="H37" s="95">
        <f t="shared" ref="H37:O37" si="35">SUM(H38:H39)</f>
        <v>0</v>
      </c>
      <c r="I37" s="34">
        <f t="shared" si="35"/>
        <v>0</v>
      </c>
      <c r="J37" s="34">
        <f t="shared" si="35"/>
        <v>0</v>
      </c>
      <c r="K37" s="34">
        <f>SUM(K38:K39)</f>
        <v>0</v>
      </c>
      <c r="L37" s="34">
        <f>SUM(L38:L39)</f>
        <v>0</v>
      </c>
      <c r="M37" s="34">
        <f>SUM(M38:M39)</f>
        <v>0</v>
      </c>
      <c r="N37" s="34"/>
      <c r="O37" s="34">
        <f t="shared" si="35"/>
        <v>0</v>
      </c>
      <c r="P37" s="34">
        <f t="shared" si="11"/>
        <v>0</v>
      </c>
      <c r="Q37" s="95">
        <f t="shared" ref="Q37:V37" si="36">SUM(Q38:Q39)</f>
        <v>0</v>
      </c>
      <c r="R37" s="34">
        <f t="shared" si="36"/>
        <v>0</v>
      </c>
      <c r="S37" s="34">
        <f t="shared" si="36"/>
        <v>0</v>
      </c>
      <c r="T37" s="34">
        <f t="shared" si="36"/>
        <v>0</v>
      </c>
      <c r="U37" s="34">
        <f t="shared" si="36"/>
        <v>0</v>
      </c>
      <c r="V37" s="34">
        <f t="shared" si="36"/>
        <v>0</v>
      </c>
      <c r="W37" s="34">
        <f t="shared" si="2"/>
        <v>0</v>
      </c>
      <c r="X37" s="95">
        <f>SUM(X38:X39)</f>
        <v>0</v>
      </c>
      <c r="Y37" s="34">
        <f>SUM(Y38:Y39)</f>
        <v>0</v>
      </c>
      <c r="Z37" s="34">
        <f>SUM(Z38:Z39)</f>
        <v>0</v>
      </c>
      <c r="AA37" s="34">
        <f>SUM(AA38:AA39)</f>
        <v>0</v>
      </c>
      <c r="AB37" s="34">
        <f>SUM(AB38:AB39)</f>
        <v>0</v>
      </c>
      <c r="AC37" s="34">
        <f t="shared" si="3"/>
        <v>0</v>
      </c>
      <c r="AD37" s="95">
        <f t="shared" ref="AD37:AP37" si="37">SUM(AD38:AD39)</f>
        <v>0</v>
      </c>
      <c r="AE37" s="34">
        <f t="shared" si="37"/>
        <v>0</v>
      </c>
      <c r="AF37" s="34">
        <f t="shared" si="37"/>
        <v>0</v>
      </c>
      <c r="AG37" s="34">
        <f t="shared" si="37"/>
        <v>0</v>
      </c>
      <c r="AH37" s="34">
        <f t="shared" si="37"/>
        <v>0</v>
      </c>
      <c r="AI37" s="34">
        <f t="shared" si="37"/>
        <v>0</v>
      </c>
      <c r="AJ37" s="34">
        <f t="shared" ref="AJ37:AO37" si="38">SUM(AJ38:AJ39)</f>
        <v>0</v>
      </c>
      <c r="AK37" s="34">
        <f t="shared" si="38"/>
        <v>0</v>
      </c>
      <c r="AL37" s="34">
        <f t="shared" si="38"/>
        <v>0</v>
      </c>
      <c r="AM37" s="34">
        <f t="shared" si="38"/>
        <v>0</v>
      </c>
      <c r="AN37" s="34">
        <f>SUM(AN38:AN39)</f>
        <v>0</v>
      </c>
      <c r="AO37" s="34">
        <f t="shared" si="38"/>
        <v>0</v>
      </c>
      <c r="AP37" s="34">
        <f t="shared" si="37"/>
        <v>0</v>
      </c>
      <c r="AQ37" s="34">
        <f t="shared" si="4"/>
        <v>0</v>
      </c>
      <c r="AR37" s="95">
        <f>SUM(AR38:AR39)</f>
        <v>0</v>
      </c>
      <c r="AS37" s="34">
        <f>SUM(AS38:AS39)</f>
        <v>0</v>
      </c>
      <c r="AT37" s="34">
        <f>SUM(AT38:AT39)</f>
        <v>0</v>
      </c>
      <c r="AU37" s="34">
        <f>SUM(AU38:AU39)</f>
        <v>0</v>
      </c>
      <c r="AV37" s="34">
        <f t="shared" si="5"/>
        <v>0</v>
      </c>
      <c r="AW37" s="95">
        <f>SUM(AW38:AW39)</f>
        <v>0</v>
      </c>
      <c r="AX37" s="34">
        <f>SUM(AX38:AX39)</f>
        <v>0</v>
      </c>
      <c r="AY37" s="34">
        <f>SUM(AY38:AY39)</f>
        <v>0</v>
      </c>
      <c r="AZ37" s="34">
        <f>SUM(AZ38:AZ39)</f>
        <v>0</v>
      </c>
      <c r="BA37" s="34">
        <f t="shared" si="6"/>
        <v>0</v>
      </c>
      <c r="BB37" s="48">
        <f t="shared" si="7"/>
        <v>0</v>
      </c>
      <c r="BC37" s="33">
        <f>SUM(BC38:BC39)</f>
        <v>0</v>
      </c>
      <c r="BD37" s="34">
        <f t="shared" ref="BD37:CJ37" si="39">SUM(BD38:BD39)</f>
        <v>0</v>
      </c>
      <c r="BE37" s="34">
        <f>SUM(BE38:BE39)</f>
        <v>0</v>
      </c>
      <c r="BF37" s="34">
        <f>SUM(BF38:BF39)</f>
        <v>0</v>
      </c>
      <c r="BG37" s="34">
        <f t="shared" si="39"/>
        <v>0</v>
      </c>
      <c r="BH37" s="34">
        <f t="shared" si="39"/>
        <v>0</v>
      </c>
      <c r="BI37" s="34">
        <f t="shared" si="39"/>
        <v>0</v>
      </c>
      <c r="BJ37" s="34">
        <f t="shared" si="39"/>
        <v>0</v>
      </c>
      <c r="BK37" s="34">
        <f t="shared" si="39"/>
        <v>0</v>
      </c>
      <c r="BL37" s="34">
        <f t="shared" si="39"/>
        <v>0</v>
      </c>
      <c r="BM37" s="34">
        <f t="shared" si="39"/>
        <v>0</v>
      </c>
      <c r="BN37" s="34">
        <f t="shared" si="39"/>
        <v>0</v>
      </c>
      <c r="BO37" s="34">
        <f t="shared" si="39"/>
        <v>0</v>
      </c>
      <c r="BP37" s="34">
        <f t="shared" si="39"/>
        <v>0</v>
      </c>
      <c r="BQ37" s="34">
        <f t="shared" si="39"/>
        <v>0</v>
      </c>
      <c r="BR37" s="34">
        <f t="shared" si="39"/>
        <v>0</v>
      </c>
      <c r="BS37" s="34">
        <f t="shared" si="39"/>
        <v>0</v>
      </c>
      <c r="BT37" s="34">
        <f t="shared" si="39"/>
        <v>0</v>
      </c>
      <c r="BU37" s="34">
        <f t="shared" si="39"/>
        <v>0</v>
      </c>
      <c r="BV37" s="34">
        <f t="shared" si="39"/>
        <v>0</v>
      </c>
      <c r="BW37" s="34">
        <f t="shared" si="39"/>
        <v>0</v>
      </c>
      <c r="BX37" s="34">
        <f t="shared" si="39"/>
        <v>0</v>
      </c>
      <c r="BY37" s="34">
        <f t="shared" si="39"/>
        <v>0</v>
      </c>
      <c r="BZ37" s="34">
        <f t="shared" si="39"/>
        <v>0</v>
      </c>
      <c r="CA37" s="34">
        <f t="shared" si="39"/>
        <v>0</v>
      </c>
      <c r="CB37" s="34">
        <f t="shared" si="39"/>
        <v>0</v>
      </c>
      <c r="CC37" s="34">
        <f t="shared" si="39"/>
        <v>0</v>
      </c>
      <c r="CD37" s="34">
        <f t="shared" si="39"/>
        <v>0</v>
      </c>
      <c r="CE37" s="34">
        <f t="shared" si="39"/>
        <v>0</v>
      </c>
      <c r="CF37" s="34">
        <f t="shared" si="39"/>
        <v>0</v>
      </c>
      <c r="CG37" s="34">
        <f t="shared" si="39"/>
        <v>0</v>
      </c>
      <c r="CH37" s="54">
        <f t="shared" si="9"/>
        <v>0</v>
      </c>
      <c r="CI37" s="63">
        <f t="shared" si="39"/>
        <v>0</v>
      </c>
      <c r="CJ37" s="64">
        <f t="shared" si="39"/>
        <v>0</v>
      </c>
      <c r="CK37" s="16">
        <f>SUM(CK38:CK39)</f>
        <v>0</v>
      </c>
    </row>
    <row r="38" spans="1:89" ht="15" customHeight="1" x14ac:dyDescent="0.2">
      <c r="A38" s="6" t="s">
        <v>35</v>
      </c>
      <c r="B38" s="13"/>
      <c r="C38" s="14"/>
      <c r="D38" s="14"/>
      <c r="E38" s="14"/>
      <c r="F38" s="14"/>
      <c r="G38" s="32">
        <f t="shared" si="1"/>
        <v>0</v>
      </c>
      <c r="H38" s="100"/>
      <c r="I38" s="14"/>
      <c r="J38" s="14"/>
      <c r="K38" s="14"/>
      <c r="L38" s="14"/>
      <c r="M38" s="14"/>
      <c r="N38" s="14"/>
      <c r="O38" s="14"/>
      <c r="P38" s="32">
        <f t="shared" si="11"/>
        <v>0</v>
      </c>
      <c r="Q38" s="100"/>
      <c r="R38" s="14"/>
      <c r="S38" s="14"/>
      <c r="T38" s="14"/>
      <c r="U38" s="14"/>
      <c r="V38" s="14"/>
      <c r="W38" s="32">
        <f t="shared" si="2"/>
        <v>0</v>
      </c>
      <c r="X38" s="100"/>
      <c r="Y38" s="14"/>
      <c r="Z38" s="14"/>
      <c r="AA38" s="14"/>
      <c r="AB38" s="14"/>
      <c r="AC38" s="32">
        <f t="shared" si="3"/>
        <v>0</v>
      </c>
      <c r="AD38" s="100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32">
        <f t="shared" si="4"/>
        <v>0</v>
      </c>
      <c r="AR38" s="100"/>
      <c r="AS38" s="14"/>
      <c r="AT38" s="14"/>
      <c r="AU38" s="14"/>
      <c r="AV38" s="32">
        <f t="shared" si="5"/>
        <v>0</v>
      </c>
      <c r="AW38" s="100"/>
      <c r="AX38" s="14"/>
      <c r="AY38" s="14"/>
      <c r="AZ38" s="14"/>
      <c r="BA38" s="32">
        <f t="shared" si="6"/>
        <v>0</v>
      </c>
      <c r="BB38" s="47">
        <f t="shared" si="7"/>
        <v>0</v>
      </c>
      <c r="BC38" s="13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55">
        <f t="shared" si="9"/>
        <v>0</v>
      </c>
      <c r="CI38" s="26"/>
      <c r="CJ38" s="62"/>
      <c r="CK38" s="19">
        <f>SUM(BB38+CH38+CI38+CJ38)</f>
        <v>0</v>
      </c>
    </row>
    <row r="39" spans="1:89" ht="15" customHeight="1" x14ac:dyDescent="0.2">
      <c r="A39" s="6" t="s">
        <v>108</v>
      </c>
      <c r="B39" s="11"/>
      <c r="C39" s="12"/>
      <c r="D39" s="12"/>
      <c r="E39" s="12"/>
      <c r="F39" s="12"/>
      <c r="G39" s="30">
        <f t="shared" si="1"/>
        <v>0</v>
      </c>
      <c r="H39" s="101"/>
      <c r="I39" s="12"/>
      <c r="J39" s="12"/>
      <c r="K39" s="12"/>
      <c r="L39" s="12"/>
      <c r="M39" s="12"/>
      <c r="N39" s="12"/>
      <c r="O39" s="12"/>
      <c r="P39" s="30">
        <f t="shared" si="11"/>
        <v>0</v>
      </c>
      <c r="Q39" s="101"/>
      <c r="R39" s="12"/>
      <c r="S39" s="12"/>
      <c r="T39" s="12"/>
      <c r="U39" s="12"/>
      <c r="V39" s="12"/>
      <c r="W39" s="30">
        <f t="shared" si="2"/>
        <v>0</v>
      </c>
      <c r="X39" s="101"/>
      <c r="Y39" s="12"/>
      <c r="Z39" s="12"/>
      <c r="AA39" s="12"/>
      <c r="AB39" s="12"/>
      <c r="AC39" s="30">
        <f t="shared" si="3"/>
        <v>0</v>
      </c>
      <c r="AD39" s="101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0">
        <f t="shared" si="4"/>
        <v>0</v>
      </c>
      <c r="AR39" s="101"/>
      <c r="AS39" s="12"/>
      <c r="AT39" s="12"/>
      <c r="AU39" s="12"/>
      <c r="AV39" s="30">
        <f t="shared" si="5"/>
        <v>0</v>
      </c>
      <c r="AW39" s="101"/>
      <c r="AX39" s="12"/>
      <c r="AY39" s="12"/>
      <c r="AZ39" s="12"/>
      <c r="BA39" s="30">
        <f t="shared" si="6"/>
        <v>0</v>
      </c>
      <c r="BB39" s="49">
        <f t="shared" si="7"/>
        <v>0</v>
      </c>
      <c r="BC39" s="11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53">
        <f t="shared" si="9"/>
        <v>0</v>
      </c>
      <c r="CI39" s="25"/>
      <c r="CJ39" s="66"/>
      <c r="CK39" s="17">
        <f>SUM(BB39+CH39+CI39+CJ39)</f>
        <v>0</v>
      </c>
    </row>
    <row r="40" spans="1:89" ht="15" customHeight="1" x14ac:dyDescent="0.2">
      <c r="A40" s="6" t="s">
        <v>36</v>
      </c>
      <c r="B40" s="33">
        <f>SUM(B41:B42)</f>
        <v>0</v>
      </c>
      <c r="C40" s="34">
        <f>SUM(C41:C42)</f>
        <v>0</v>
      </c>
      <c r="D40" s="34">
        <f>SUM(D41:D42)</f>
        <v>0</v>
      </c>
      <c r="E40" s="34">
        <f>SUM(E41:E42)</f>
        <v>0</v>
      </c>
      <c r="F40" s="34">
        <f>SUM(F41:F42)</f>
        <v>0</v>
      </c>
      <c r="G40" s="34">
        <f t="shared" si="1"/>
        <v>0</v>
      </c>
      <c r="H40" s="95">
        <f t="shared" ref="H40:O40" si="40">SUM(H41:H42)</f>
        <v>0</v>
      </c>
      <c r="I40" s="34">
        <f t="shared" si="40"/>
        <v>0</v>
      </c>
      <c r="J40" s="34">
        <f t="shared" si="40"/>
        <v>0</v>
      </c>
      <c r="K40" s="34">
        <f>SUM(K41:K42)</f>
        <v>0</v>
      </c>
      <c r="L40" s="34">
        <f>SUM(L41:L42)</f>
        <v>0</v>
      </c>
      <c r="M40" s="34">
        <f>SUM(M41:M42)</f>
        <v>0</v>
      </c>
      <c r="N40" s="34"/>
      <c r="O40" s="34">
        <f t="shared" si="40"/>
        <v>0</v>
      </c>
      <c r="P40" s="34">
        <f t="shared" si="11"/>
        <v>0</v>
      </c>
      <c r="Q40" s="95">
        <f t="shared" ref="Q40:V40" si="41">SUM(Q41:Q42)</f>
        <v>0</v>
      </c>
      <c r="R40" s="34">
        <f t="shared" si="41"/>
        <v>0</v>
      </c>
      <c r="S40" s="34">
        <f t="shared" si="41"/>
        <v>0</v>
      </c>
      <c r="T40" s="34">
        <f t="shared" si="41"/>
        <v>0</v>
      </c>
      <c r="U40" s="34">
        <f t="shared" si="41"/>
        <v>0</v>
      </c>
      <c r="V40" s="34">
        <f t="shared" si="41"/>
        <v>0</v>
      </c>
      <c r="W40" s="34">
        <f t="shared" si="2"/>
        <v>0</v>
      </c>
      <c r="X40" s="95">
        <f>SUM(X41:X42)</f>
        <v>0</v>
      </c>
      <c r="Y40" s="34">
        <f>SUM(Y41:Y42)</f>
        <v>0</v>
      </c>
      <c r="Z40" s="34">
        <f>SUM(Z41:Z42)</f>
        <v>0</v>
      </c>
      <c r="AA40" s="34">
        <f>SUM(AA41:AA42)</f>
        <v>0</v>
      </c>
      <c r="AB40" s="34">
        <f>SUM(AB41:AB42)</f>
        <v>0</v>
      </c>
      <c r="AC40" s="34">
        <f t="shared" si="3"/>
        <v>0</v>
      </c>
      <c r="AD40" s="95">
        <f t="shared" ref="AD40:AP40" si="42">SUM(AD41:AD42)</f>
        <v>0</v>
      </c>
      <c r="AE40" s="34">
        <f t="shared" si="42"/>
        <v>0</v>
      </c>
      <c r="AF40" s="34">
        <f t="shared" si="42"/>
        <v>0</v>
      </c>
      <c r="AG40" s="34">
        <f t="shared" si="42"/>
        <v>0</v>
      </c>
      <c r="AH40" s="34">
        <f t="shared" si="42"/>
        <v>0</v>
      </c>
      <c r="AI40" s="34">
        <f t="shared" si="42"/>
        <v>0</v>
      </c>
      <c r="AJ40" s="34">
        <f t="shared" ref="AJ40:AO40" si="43">SUM(AJ41:AJ42)</f>
        <v>0</v>
      </c>
      <c r="AK40" s="34">
        <f t="shared" si="43"/>
        <v>0</v>
      </c>
      <c r="AL40" s="34">
        <f t="shared" si="43"/>
        <v>0</v>
      </c>
      <c r="AM40" s="34">
        <f t="shared" si="43"/>
        <v>0</v>
      </c>
      <c r="AN40" s="34">
        <f>SUM(AN41:AN42)</f>
        <v>0</v>
      </c>
      <c r="AO40" s="34">
        <f t="shared" si="43"/>
        <v>0</v>
      </c>
      <c r="AP40" s="34">
        <f t="shared" si="42"/>
        <v>0</v>
      </c>
      <c r="AQ40" s="34">
        <f t="shared" si="4"/>
        <v>0</v>
      </c>
      <c r="AR40" s="95">
        <f>SUM(AR41:AR42)</f>
        <v>0</v>
      </c>
      <c r="AS40" s="34">
        <f>SUM(AS41:AS42)</f>
        <v>0</v>
      </c>
      <c r="AT40" s="34">
        <f>SUM(AT41:AT42)</f>
        <v>0</v>
      </c>
      <c r="AU40" s="34">
        <f>SUM(AU41:AU42)</f>
        <v>0</v>
      </c>
      <c r="AV40" s="34">
        <f t="shared" si="5"/>
        <v>0</v>
      </c>
      <c r="AW40" s="95">
        <f>SUM(AW41:AW42)</f>
        <v>0</v>
      </c>
      <c r="AX40" s="34">
        <f>SUM(AX41:AX42)</f>
        <v>0</v>
      </c>
      <c r="AY40" s="34">
        <f>SUM(AY41:AY42)</f>
        <v>0</v>
      </c>
      <c r="AZ40" s="34">
        <f>SUM(AZ41:AZ42)</f>
        <v>0</v>
      </c>
      <c r="BA40" s="34">
        <f t="shared" si="6"/>
        <v>0</v>
      </c>
      <c r="BB40" s="48">
        <f t="shared" si="7"/>
        <v>0</v>
      </c>
      <c r="BC40" s="33">
        <f>SUM(BC41:BC42)</f>
        <v>0</v>
      </c>
      <c r="BD40" s="34">
        <f t="shared" ref="BD40:CJ40" si="44">SUM(BD41:BD42)</f>
        <v>0</v>
      </c>
      <c r="BE40" s="34">
        <f>SUM(BE41:BE42)</f>
        <v>0</v>
      </c>
      <c r="BF40" s="34">
        <f>SUM(BF41:BF42)</f>
        <v>0</v>
      </c>
      <c r="BG40" s="34">
        <f t="shared" si="44"/>
        <v>0</v>
      </c>
      <c r="BH40" s="34">
        <f t="shared" si="44"/>
        <v>0</v>
      </c>
      <c r="BI40" s="34">
        <f t="shared" si="44"/>
        <v>0</v>
      </c>
      <c r="BJ40" s="34">
        <f t="shared" si="44"/>
        <v>0</v>
      </c>
      <c r="BK40" s="34">
        <f t="shared" si="44"/>
        <v>0</v>
      </c>
      <c r="BL40" s="34">
        <f t="shared" si="44"/>
        <v>0</v>
      </c>
      <c r="BM40" s="34">
        <f t="shared" si="44"/>
        <v>0</v>
      </c>
      <c r="BN40" s="34">
        <f t="shared" si="44"/>
        <v>0</v>
      </c>
      <c r="BO40" s="34">
        <f t="shared" si="44"/>
        <v>0</v>
      </c>
      <c r="BP40" s="34">
        <f t="shared" si="44"/>
        <v>0</v>
      </c>
      <c r="BQ40" s="34">
        <f t="shared" si="44"/>
        <v>0</v>
      </c>
      <c r="BR40" s="34">
        <f t="shared" si="44"/>
        <v>0</v>
      </c>
      <c r="BS40" s="34">
        <f t="shared" si="44"/>
        <v>0</v>
      </c>
      <c r="BT40" s="34">
        <f t="shared" si="44"/>
        <v>0</v>
      </c>
      <c r="BU40" s="34">
        <f t="shared" si="44"/>
        <v>0</v>
      </c>
      <c r="BV40" s="34">
        <f t="shared" si="44"/>
        <v>0</v>
      </c>
      <c r="BW40" s="34">
        <f t="shared" si="44"/>
        <v>0</v>
      </c>
      <c r="BX40" s="34">
        <f t="shared" si="44"/>
        <v>0</v>
      </c>
      <c r="BY40" s="34">
        <f t="shared" si="44"/>
        <v>0</v>
      </c>
      <c r="BZ40" s="34">
        <f t="shared" si="44"/>
        <v>0</v>
      </c>
      <c r="CA40" s="34">
        <f t="shared" si="44"/>
        <v>0</v>
      </c>
      <c r="CB40" s="34">
        <f t="shared" si="44"/>
        <v>0</v>
      </c>
      <c r="CC40" s="34">
        <f t="shared" si="44"/>
        <v>0</v>
      </c>
      <c r="CD40" s="34">
        <f t="shared" si="44"/>
        <v>0</v>
      </c>
      <c r="CE40" s="34">
        <f t="shared" si="44"/>
        <v>0</v>
      </c>
      <c r="CF40" s="34">
        <f t="shared" si="44"/>
        <v>0</v>
      </c>
      <c r="CG40" s="34">
        <f t="shared" si="44"/>
        <v>0</v>
      </c>
      <c r="CH40" s="54">
        <f t="shared" si="9"/>
        <v>0</v>
      </c>
      <c r="CI40" s="63">
        <f t="shared" si="44"/>
        <v>29600</v>
      </c>
      <c r="CJ40" s="64">
        <f t="shared" si="44"/>
        <v>0</v>
      </c>
      <c r="CK40" s="16">
        <f>SUM(CK41:CK42)</f>
        <v>29600</v>
      </c>
    </row>
    <row r="41" spans="1:89" ht="15" customHeight="1" x14ac:dyDescent="0.2">
      <c r="A41" s="6" t="s">
        <v>37</v>
      </c>
      <c r="B41" s="13"/>
      <c r="C41" s="14"/>
      <c r="D41" s="14"/>
      <c r="E41" s="14"/>
      <c r="F41" s="14"/>
      <c r="G41" s="32">
        <f t="shared" si="1"/>
        <v>0</v>
      </c>
      <c r="H41" s="100"/>
      <c r="I41" s="14"/>
      <c r="J41" s="14"/>
      <c r="K41" s="14"/>
      <c r="L41" s="14"/>
      <c r="M41" s="14"/>
      <c r="N41" s="14"/>
      <c r="O41" s="14"/>
      <c r="P41" s="32">
        <f t="shared" si="11"/>
        <v>0</v>
      </c>
      <c r="Q41" s="100"/>
      <c r="R41" s="14"/>
      <c r="S41" s="14"/>
      <c r="T41" s="14"/>
      <c r="U41" s="14"/>
      <c r="V41" s="14"/>
      <c r="W41" s="32">
        <f t="shared" si="2"/>
        <v>0</v>
      </c>
      <c r="X41" s="100"/>
      <c r="Y41" s="14"/>
      <c r="Z41" s="14"/>
      <c r="AA41" s="14"/>
      <c r="AB41" s="14"/>
      <c r="AC41" s="32">
        <f t="shared" si="3"/>
        <v>0</v>
      </c>
      <c r="AD41" s="100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32">
        <f t="shared" si="4"/>
        <v>0</v>
      </c>
      <c r="AR41" s="100"/>
      <c r="AS41" s="14"/>
      <c r="AT41" s="14"/>
      <c r="AU41" s="14"/>
      <c r="AV41" s="32">
        <f t="shared" si="5"/>
        <v>0</v>
      </c>
      <c r="AW41" s="100"/>
      <c r="AX41" s="14"/>
      <c r="AY41" s="14"/>
      <c r="AZ41" s="14"/>
      <c r="BA41" s="32">
        <f t="shared" si="6"/>
        <v>0</v>
      </c>
      <c r="BB41" s="47">
        <f t="shared" si="7"/>
        <v>0</v>
      </c>
      <c r="BC41" s="13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55">
        <f t="shared" si="9"/>
        <v>0</v>
      </c>
      <c r="CI41" s="26">
        <v>12000</v>
      </c>
      <c r="CJ41" s="62"/>
      <c r="CK41" s="19">
        <f>SUM(BB41+CH41+CI41+CJ41)</f>
        <v>12000</v>
      </c>
    </row>
    <row r="42" spans="1:89" ht="15" customHeight="1" x14ac:dyDescent="0.2">
      <c r="A42" s="6" t="s">
        <v>38</v>
      </c>
      <c r="B42" s="11"/>
      <c r="C42" s="12"/>
      <c r="D42" s="12"/>
      <c r="E42" s="12"/>
      <c r="F42" s="12"/>
      <c r="G42" s="30">
        <f t="shared" si="1"/>
        <v>0</v>
      </c>
      <c r="H42" s="101"/>
      <c r="I42" s="12"/>
      <c r="J42" s="12"/>
      <c r="K42" s="12"/>
      <c r="L42" s="12"/>
      <c r="M42" s="12"/>
      <c r="N42" s="12"/>
      <c r="O42" s="12"/>
      <c r="P42" s="30">
        <f t="shared" si="11"/>
        <v>0</v>
      </c>
      <c r="Q42" s="101"/>
      <c r="R42" s="12"/>
      <c r="S42" s="12"/>
      <c r="T42" s="12"/>
      <c r="U42" s="12"/>
      <c r="V42" s="12"/>
      <c r="W42" s="30">
        <f t="shared" si="2"/>
        <v>0</v>
      </c>
      <c r="X42" s="101"/>
      <c r="Y42" s="12"/>
      <c r="Z42" s="12"/>
      <c r="AA42" s="12"/>
      <c r="AB42" s="12"/>
      <c r="AC42" s="30">
        <f t="shared" si="3"/>
        <v>0</v>
      </c>
      <c r="AD42" s="10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0">
        <f t="shared" si="4"/>
        <v>0</v>
      </c>
      <c r="AR42" s="101"/>
      <c r="AS42" s="12"/>
      <c r="AT42" s="12"/>
      <c r="AU42" s="12"/>
      <c r="AV42" s="30">
        <f t="shared" si="5"/>
        <v>0</v>
      </c>
      <c r="AW42" s="101"/>
      <c r="AX42" s="12"/>
      <c r="AY42" s="12"/>
      <c r="AZ42" s="12"/>
      <c r="BA42" s="30">
        <f t="shared" si="6"/>
        <v>0</v>
      </c>
      <c r="BB42" s="53">
        <f t="shared" si="7"/>
        <v>0</v>
      </c>
      <c r="BC42" s="11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53">
        <f t="shared" si="9"/>
        <v>0</v>
      </c>
      <c r="CI42" s="271">
        <v>17600</v>
      </c>
      <c r="CJ42" s="66"/>
      <c r="CK42" s="272">
        <f>SUM(BB42+CH42+CI42+CJ42)</f>
        <v>17600</v>
      </c>
    </row>
    <row r="43" spans="1:89" ht="15" customHeight="1" x14ac:dyDescent="0.2">
      <c r="A43" s="6" t="s">
        <v>39</v>
      </c>
      <c r="B43" s="33">
        <f>SUM(B44:B46)</f>
        <v>0</v>
      </c>
      <c r="C43" s="34">
        <f>SUM(C44:C46)</f>
        <v>0</v>
      </c>
      <c r="D43" s="34">
        <f>SUM(D44:D46)</f>
        <v>0</v>
      </c>
      <c r="E43" s="34">
        <f>SUM(E44:E46)</f>
        <v>0</v>
      </c>
      <c r="F43" s="34">
        <f>SUM(F44:F46)</f>
        <v>0</v>
      </c>
      <c r="G43" s="34">
        <f t="shared" si="1"/>
        <v>0</v>
      </c>
      <c r="H43" s="95">
        <f t="shared" ref="H43:O43" si="45">SUM(H44:H46)</f>
        <v>0</v>
      </c>
      <c r="I43" s="34">
        <f t="shared" si="45"/>
        <v>0</v>
      </c>
      <c r="J43" s="34">
        <f t="shared" si="45"/>
        <v>0</v>
      </c>
      <c r="K43" s="34">
        <f>SUM(K44:K46)</f>
        <v>0</v>
      </c>
      <c r="L43" s="34">
        <f>SUM(L44:L46)</f>
        <v>0</v>
      </c>
      <c r="M43" s="34">
        <f>SUM(M44:M46)</f>
        <v>0</v>
      </c>
      <c r="N43" s="34"/>
      <c r="O43" s="34">
        <f t="shared" si="45"/>
        <v>0</v>
      </c>
      <c r="P43" s="34">
        <f t="shared" si="11"/>
        <v>0</v>
      </c>
      <c r="Q43" s="95">
        <f t="shared" ref="Q43:V43" si="46">SUM(Q44:Q46)</f>
        <v>0</v>
      </c>
      <c r="R43" s="34">
        <f t="shared" si="46"/>
        <v>0</v>
      </c>
      <c r="S43" s="34">
        <f t="shared" si="46"/>
        <v>0</v>
      </c>
      <c r="T43" s="34">
        <f t="shared" si="46"/>
        <v>0</v>
      </c>
      <c r="U43" s="34">
        <f t="shared" si="46"/>
        <v>0</v>
      </c>
      <c r="V43" s="34">
        <f t="shared" si="46"/>
        <v>0</v>
      </c>
      <c r="W43" s="34">
        <f t="shared" si="2"/>
        <v>0</v>
      </c>
      <c r="X43" s="95">
        <f>SUM(X44:X46)</f>
        <v>0</v>
      </c>
      <c r="Y43" s="34">
        <f>SUM(Y44:Y46)</f>
        <v>0</v>
      </c>
      <c r="Z43" s="34">
        <f>SUM(Z44:Z46)</f>
        <v>0</v>
      </c>
      <c r="AA43" s="34">
        <f>SUM(AA44:AA46)</f>
        <v>0</v>
      </c>
      <c r="AB43" s="34">
        <f>SUM(AB44:AB46)</f>
        <v>0</v>
      </c>
      <c r="AC43" s="34">
        <f t="shared" si="3"/>
        <v>0</v>
      </c>
      <c r="AD43" s="95">
        <f t="shared" ref="AD43:AP43" si="47">SUM(AD44:AD46)</f>
        <v>0</v>
      </c>
      <c r="AE43" s="34">
        <f t="shared" si="47"/>
        <v>0</v>
      </c>
      <c r="AF43" s="34">
        <f t="shared" si="47"/>
        <v>0</v>
      </c>
      <c r="AG43" s="34">
        <f t="shared" si="47"/>
        <v>0</v>
      </c>
      <c r="AH43" s="34">
        <f t="shared" si="47"/>
        <v>0</v>
      </c>
      <c r="AI43" s="34">
        <f t="shared" si="47"/>
        <v>0</v>
      </c>
      <c r="AJ43" s="34">
        <f t="shared" ref="AJ43:AO43" si="48">SUM(AJ44:AJ46)</f>
        <v>0</v>
      </c>
      <c r="AK43" s="34">
        <f t="shared" si="48"/>
        <v>0</v>
      </c>
      <c r="AL43" s="34">
        <f t="shared" si="48"/>
        <v>0</v>
      </c>
      <c r="AM43" s="34">
        <f t="shared" si="48"/>
        <v>0</v>
      </c>
      <c r="AN43" s="34">
        <f>SUM(AN44:AN46)</f>
        <v>0</v>
      </c>
      <c r="AO43" s="34">
        <f t="shared" si="48"/>
        <v>0</v>
      </c>
      <c r="AP43" s="34">
        <f t="shared" si="47"/>
        <v>0</v>
      </c>
      <c r="AQ43" s="34">
        <f t="shared" si="4"/>
        <v>0</v>
      </c>
      <c r="AR43" s="95">
        <f>SUM(AR44:AR46)</f>
        <v>0</v>
      </c>
      <c r="AS43" s="34">
        <f>SUM(AS44:AS46)</f>
        <v>0</v>
      </c>
      <c r="AT43" s="34">
        <f>SUM(AT44:AT46)</f>
        <v>0</v>
      </c>
      <c r="AU43" s="34">
        <f>SUM(AU44:AU46)</f>
        <v>0</v>
      </c>
      <c r="AV43" s="34">
        <f t="shared" si="5"/>
        <v>0</v>
      </c>
      <c r="AW43" s="95">
        <f>SUM(AW44:AW46)</f>
        <v>0</v>
      </c>
      <c r="AX43" s="34">
        <f>SUM(AX44:AX46)</f>
        <v>0</v>
      </c>
      <c r="AY43" s="34">
        <f>SUM(AY44:AY46)</f>
        <v>0</v>
      </c>
      <c r="AZ43" s="34">
        <f>SUM(AZ44:AZ46)</f>
        <v>0</v>
      </c>
      <c r="BA43" s="34">
        <f t="shared" si="6"/>
        <v>0</v>
      </c>
      <c r="BB43" s="48">
        <f t="shared" si="7"/>
        <v>0</v>
      </c>
      <c r="BC43" s="33">
        <f>SUM(BC44:BC46)</f>
        <v>0</v>
      </c>
      <c r="BD43" s="34">
        <f t="shared" ref="BD43:CJ43" si="49">SUM(BD44:BD46)</f>
        <v>0</v>
      </c>
      <c r="BE43" s="34">
        <f>SUM(BE44:BE46)</f>
        <v>0</v>
      </c>
      <c r="BF43" s="34">
        <f>SUM(BF44:BF46)</f>
        <v>0</v>
      </c>
      <c r="BG43" s="34">
        <f t="shared" si="49"/>
        <v>0</v>
      </c>
      <c r="BH43" s="34">
        <f t="shared" si="49"/>
        <v>0</v>
      </c>
      <c r="BI43" s="34">
        <f t="shared" si="49"/>
        <v>0</v>
      </c>
      <c r="BJ43" s="34">
        <f t="shared" si="49"/>
        <v>0</v>
      </c>
      <c r="BK43" s="34">
        <f t="shared" si="49"/>
        <v>0</v>
      </c>
      <c r="BL43" s="34">
        <f t="shared" si="49"/>
        <v>0</v>
      </c>
      <c r="BM43" s="34">
        <f t="shared" si="49"/>
        <v>0</v>
      </c>
      <c r="BN43" s="34">
        <f t="shared" si="49"/>
        <v>0</v>
      </c>
      <c r="BO43" s="34">
        <f t="shared" si="49"/>
        <v>0</v>
      </c>
      <c r="BP43" s="34">
        <f t="shared" si="49"/>
        <v>0</v>
      </c>
      <c r="BQ43" s="34">
        <f t="shared" si="49"/>
        <v>0</v>
      </c>
      <c r="BR43" s="34">
        <f t="shared" si="49"/>
        <v>0</v>
      </c>
      <c r="BS43" s="34">
        <f t="shared" si="49"/>
        <v>0</v>
      </c>
      <c r="BT43" s="34">
        <f t="shared" si="49"/>
        <v>0</v>
      </c>
      <c r="BU43" s="34">
        <f t="shared" si="49"/>
        <v>0</v>
      </c>
      <c r="BV43" s="34">
        <f t="shared" si="49"/>
        <v>0</v>
      </c>
      <c r="BW43" s="34">
        <f t="shared" si="49"/>
        <v>0</v>
      </c>
      <c r="BX43" s="34">
        <f t="shared" si="49"/>
        <v>0</v>
      </c>
      <c r="BY43" s="34">
        <f t="shared" si="49"/>
        <v>0</v>
      </c>
      <c r="BZ43" s="34">
        <f t="shared" si="49"/>
        <v>0</v>
      </c>
      <c r="CA43" s="34">
        <f t="shared" si="49"/>
        <v>0</v>
      </c>
      <c r="CB43" s="34">
        <f t="shared" si="49"/>
        <v>0</v>
      </c>
      <c r="CC43" s="34">
        <f t="shared" si="49"/>
        <v>0</v>
      </c>
      <c r="CD43" s="34">
        <f t="shared" si="49"/>
        <v>0</v>
      </c>
      <c r="CE43" s="34">
        <f t="shared" si="49"/>
        <v>0</v>
      </c>
      <c r="CF43" s="34">
        <f t="shared" si="49"/>
        <v>0</v>
      </c>
      <c r="CG43" s="34">
        <f t="shared" si="49"/>
        <v>0</v>
      </c>
      <c r="CH43" s="54">
        <f t="shared" si="9"/>
        <v>0</v>
      </c>
      <c r="CI43" s="63">
        <f t="shared" si="49"/>
        <v>0</v>
      </c>
      <c r="CJ43" s="64">
        <f t="shared" si="49"/>
        <v>0</v>
      </c>
      <c r="CK43" s="16">
        <f>SUM(CK44:CK46)</f>
        <v>0</v>
      </c>
    </row>
    <row r="44" spans="1:89" ht="15" customHeight="1" x14ac:dyDescent="0.2">
      <c r="A44" s="6" t="s">
        <v>40</v>
      </c>
      <c r="B44" s="31"/>
      <c r="C44" s="32"/>
      <c r="D44" s="32"/>
      <c r="E44" s="32"/>
      <c r="F44" s="32"/>
      <c r="G44" s="32">
        <f t="shared" si="1"/>
        <v>0</v>
      </c>
      <c r="H44" s="94"/>
      <c r="I44" s="32"/>
      <c r="J44" s="32"/>
      <c r="K44" s="32"/>
      <c r="L44" s="32"/>
      <c r="M44" s="32"/>
      <c r="N44" s="32"/>
      <c r="O44" s="32"/>
      <c r="P44" s="32">
        <f t="shared" si="11"/>
        <v>0</v>
      </c>
      <c r="Q44" s="94"/>
      <c r="R44" s="32"/>
      <c r="S44" s="32"/>
      <c r="T44" s="32"/>
      <c r="U44" s="32"/>
      <c r="V44" s="32"/>
      <c r="W44" s="32">
        <f t="shared" si="2"/>
        <v>0</v>
      </c>
      <c r="X44" s="94"/>
      <c r="Y44" s="32"/>
      <c r="Z44" s="32"/>
      <c r="AA44" s="32"/>
      <c r="AB44" s="32"/>
      <c r="AC44" s="32">
        <f t="shared" si="3"/>
        <v>0</v>
      </c>
      <c r="AD44" s="94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>
        <f t="shared" si="4"/>
        <v>0</v>
      </c>
      <c r="AR44" s="94"/>
      <c r="AS44" s="32"/>
      <c r="AT44" s="32"/>
      <c r="AU44" s="32"/>
      <c r="AV44" s="32">
        <f t="shared" si="5"/>
        <v>0</v>
      </c>
      <c r="AW44" s="94"/>
      <c r="AX44" s="32"/>
      <c r="AY44" s="32"/>
      <c r="AZ44" s="32"/>
      <c r="BA44" s="32">
        <f t="shared" si="6"/>
        <v>0</v>
      </c>
      <c r="BB44" s="47">
        <f t="shared" si="7"/>
        <v>0</v>
      </c>
      <c r="BC44" s="31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55">
        <f t="shared" si="9"/>
        <v>0</v>
      </c>
      <c r="CI44" s="26"/>
      <c r="CJ44" s="62"/>
      <c r="CK44" s="19">
        <f>SUM(BB44+CH44+CI44+CJ44)</f>
        <v>0</v>
      </c>
    </row>
    <row r="45" spans="1:89" ht="15" customHeight="1" x14ac:dyDescent="0.2">
      <c r="A45" s="6" t="s">
        <v>41</v>
      </c>
      <c r="B45" s="31"/>
      <c r="C45" s="32"/>
      <c r="D45" s="32"/>
      <c r="E45" s="32"/>
      <c r="F45" s="32"/>
      <c r="G45" s="32">
        <f t="shared" si="1"/>
        <v>0</v>
      </c>
      <c r="H45" s="94"/>
      <c r="I45" s="32"/>
      <c r="J45" s="32"/>
      <c r="K45" s="32"/>
      <c r="L45" s="32"/>
      <c r="M45" s="32"/>
      <c r="N45" s="32"/>
      <c r="O45" s="32"/>
      <c r="P45" s="32">
        <f t="shared" si="11"/>
        <v>0</v>
      </c>
      <c r="Q45" s="94"/>
      <c r="R45" s="32"/>
      <c r="S45" s="32"/>
      <c r="T45" s="32"/>
      <c r="U45" s="32"/>
      <c r="V45" s="32"/>
      <c r="W45" s="32">
        <f t="shared" si="2"/>
        <v>0</v>
      </c>
      <c r="X45" s="94"/>
      <c r="Y45" s="32"/>
      <c r="Z45" s="32"/>
      <c r="AA45" s="32"/>
      <c r="AB45" s="32"/>
      <c r="AC45" s="32">
        <f t="shared" si="3"/>
        <v>0</v>
      </c>
      <c r="AD45" s="94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>
        <f t="shared" si="4"/>
        <v>0</v>
      </c>
      <c r="AR45" s="94"/>
      <c r="AS45" s="32"/>
      <c r="AT45" s="32"/>
      <c r="AU45" s="32"/>
      <c r="AV45" s="32">
        <f t="shared" si="5"/>
        <v>0</v>
      </c>
      <c r="AW45" s="94"/>
      <c r="AX45" s="32"/>
      <c r="AY45" s="32"/>
      <c r="AZ45" s="32"/>
      <c r="BA45" s="32">
        <f t="shared" si="6"/>
        <v>0</v>
      </c>
      <c r="BB45" s="47">
        <f t="shared" si="7"/>
        <v>0</v>
      </c>
      <c r="BC45" s="31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55">
        <f t="shared" si="9"/>
        <v>0</v>
      </c>
      <c r="CI45" s="26"/>
      <c r="CJ45" s="62"/>
      <c r="CK45" s="19">
        <f>SUM(BB45+CH45+CI45+CJ45)</f>
        <v>0</v>
      </c>
    </row>
    <row r="46" spans="1:89" ht="15" customHeight="1" x14ac:dyDescent="0.2">
      <c r="A46" s="6" t="s">
        <v>0</v>
      </c>
      <c r="B46" s="84"/>
      <c r="C46" s="32"/>
      <c r="D46" s="32"/>
      <c r="E46" s="32"/>
      <c r="F46" s="32"/>
      <c r="G46" s="32">
        <f t="shared" si="1"/>
        <v>0</v>
      </c>
      <c r="H46" s="102"/>
      <c r="I46" s="32"/>
      <c r="J46" s="32"/>
      <c r="K46" s="32"/>
      <c r="L46" s="32"/>
      <c r="M46" s="32"/>
      <c r="N46" s="32"/>
      <c r="O46" s="32"/>
      <c r="P46" s="32">
        <f t="shared" si="11"/>
        <v>0</v>
      </c>
      <c r="Q46" s="102"/>
      <c r="R46" s="32"/>
      <c r="S46" s="32"/>
      <c r="T46" s="32"/>
      <c r="U46" s="32"/>
      <c r="V46" s="32"/>
      <c r="W46" s="32">
        <f t="shared" si="2"/>
        <v>0</v>
      </c>
      <c r="X46" s="102"/>
      <c r="Y46" s="32"/>
      <c r="Z46" s="32"/>
      <c r="AA46" s="32"/>
      <c r="AB46" s="32"/>
      <c r="AC46" s="32">
        <f t="shared" si="3"/>
        <v>0</v>
      </c>
      <c r="AD46" s="10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>
        <f t="shared" si="4"/>
        <v>0</v>
      </c>
      <c r="AR46" s="102"/>
      <c r="AS46" s="32"/>
      <c r="AT46" s="32"/>
      <c r="AU46" s="32"/>
      <c r="AV46" s="32">
        <f t="shared" si="5"/>
        <v>0</v>
      </c>
      <c r="AW46" s="102"/>
      <c r="AX46" s="32"/>
      <c r="AY46" s="32"/>
      <c r="AZ46" s="32"/>
      <c r="BA46" s="32">
        <f t="shared" si="6"/>
        <v>0</v>
      </c>
      <c r="BB46" s="47">
        <f t="shared" si="7"/>
        <v>0</v>
      </c>
      <c r="BC46" s="31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55">
        <f t="shared" si="9"/>
        <v>0</v>
      </c>
      <c r="CI46" s="26"/>
      <c r="CJ46" s="62"/>
      <c r="CK46" s="19">
        <f>SUM(BB46+CH46+CI46+CJ46)</f>
        <v>0</v>
      </c>
    </row>
    <row r="47" spans="1:89" ht="15" customHeight="1" thickBot="1" x14ac:dyDescent="0.25">
      <c r="A47" s="7" t="s">
        <v>42</v>
      </c>
      <c r="B47" s="77">
        <f>SUM(B12,B14,B19,B27,B35,B37,B40,B43)</f>
        <v>100000</v>
      </c>
      <c r="C47" s="78">
        <f>SUM(C12,C14,C19,C27,C35,C37,C40,C43)</f>
        <v>0</v>
      </c>
      <c r="D47" s="78">
        <f>SUM(D12,D14,D19,D27,D35,D37,D40,D43)</f>
        <v>0</v>
      </c>
      <c r="E47" s="78">
        <f>SUM(E12,E14,E19,E27,E35,E37,E40,E43)</f>
        <v>200000</v>
      </c>
      <c r="F47" s="78">
        <f>SUM(F12,F14,F19,F27,F35,F37,F40,F43)</f>
        <v>0</v>
      </c>
      <c r="G47" s="78">
        <f t="shared" si="1"/>
        <v>300000</v>
      </c>
      <c r="H47" s="103">
        <f t="shared" ref="H47:O47" si="50">SUM(H12,H14,H19,H27,H35,H37,H40,H43)</f>
        <v>600000</v>
      </c>
      <c r="I47" s="103">
        <f t="shared" si="50"/>
        <v>0</v>
      </c>
      <c r="J47" s="103">
        <f t="shared" si="50"/>
        <v>0</v>
      </c>
      <c r="K47" s="103">
        <f t="shared" si="50"/>
        <v>0</v>
      </c>
      <c r="L47" s="103">
        <f t="shared" si="50"/>
        <v>0</v>
      </c>
      <c r="M47" s="103">
        <f t="shared" si="50"/>
        <v>0</v>
      </c>
      <c r="N47" s="103">
        <f t="shared" si="50"/>
        <v>0</v>
      </c>
      <c r="O47" s="78">
        <f t="shared" si="50"/>
        <v>0</v>
      </c>
      <c r="P47" s="78">
        <f t="shared" si="11"/>
        <v>600000</v>
      </c>
      <c r="Q47" s="103">
        <f t="shared" ref="Q47:V47" si="51">SUM(Q12,Q14,Q19,Q27,Q35,Q37,Q40,Q43)</f>
        <v>0</v>
      </c>
      <c r="R47" s="78">
        <f t="shared" si="51"/>
        <v>0</v>
      </c>
      <c r="S47" s="78">
        <f t="shared" si="51"/>
        <v>0</v>
      </c>
      <c r="T47" s="78">
        <f t="shared" si="51"/>
        <v>0</v>
      </c>
      <c r="U47" s="78">
        <f t="shared" si="51"/>
        <v>0</v>
      </c>
      <c r="V47" s="78">
        <f t="shared" si="51"/>
        <v>0</v>
      </c>
      <c r="W47" s="78">
        <f t="shared" si="2"/>
        <v>0</v>
      </c>
      <c r="X47" s="103">
        <f>SUM(X12,X14,X19,X27,X35,X37,X40,X43)</f>
        <v>0</v>
      </c>
      <c r="Y47" s="78">
        <f>SUM(Y12,Y14,Y19,Y27,Y35,Y37,Y40,Y43)</f>
        <v>0</v>
      </c>
      <c r="Z47" s="78">
        <f>SUM(Z12,Z14,Z19,Z27,Z35,Z37,Z40,Z43)</f>
        <v>0</v>
      </c>
      <c r="AA47" s="78">
        <f>SUM(AA12,AA14,AA19,AA27,AA35,AA37,AA40,AA43)</f>
        <v>0</v>
      </c>
      <c r="AB47" s="78">
        <f>SUM(AB12,AB14,AB19,AB27,AB35,AB37,AB40,AB43)</f>
        <v>0</v>
      </c>
      <c r="AC47" s="78">
        <f t="shared" si="3"/>
        <v>0</v>
      </c>
      <c r="AD47" s="103">
        <f t="shared" ref="AD47:AP47" si="52">SUM(AD12,AD14,AD19,AD27,AD35,AD37,AD40,AD43)</f>
        <v>0</v>
      </c>
      <c r="AE47" s="78">
        <f t="shared" si="52"/>
        <v>0</v>
      </c>
      <c r="AF47" s="78">
        <f t="shared" si="52"/>
        <v>0</v>
      </c>
      <c r="AG47" s="78">
        <f t="shared" si="52"/>
        <v>0</v>
      </c>
      <c r="AH47" s="78">
        <f t="shared" si="52"/>
        <v>0</v>
      </c>
      <c r="AI47" s="78">
        <f t="shared" si="52"/>
        <v>0</v>
      </c>
      <c r="AJ47" s="78">
        <f t="shared" ref="AJ47:AO47" si="53">SUM(AJ12,AJ14,AJ19,AJ27,AJ35,AJ37,AJ40,AJ43)</f>
        <v>0</v>
      </c>
      <c r="AK47" s="78">
        <f t="shared" si="53"/>
        <v>0</v>
      </c>
      <c r="AL47" s="78">
        <f t="shared" si="53"/>
        <v>0</v>
      </c>
      <c r="AM47" s="78">
        <f t="shared" si="53"/>
        <v>0</v>
      </c>
      <c r="AN47" s="78">
        <f>SUM(AN12,AN14,AN19,AN27,AN35,AN37,AN40,AN43)</f>
        <v>0</v>
      </c>
      <c r="AO47" s="78">
        <f t="shared" si="53"/>
        <v>0</v>
      </c>
      <c r="AP47" s="78">
        <f t="shared" si="52"/>
        <v>0</v>
      </c>
      <c r="AQ47" s="78">
        <f t="shared" si="4"/>
        <v>0</v>
      </c>
      <c r="AR47" s="103">
        <f>SUM(AR12,AR14,AR19,AR27,AR35,AR37,AR40,AR43)</f>
        <v>0</v>
      </c>
      <c r="AS47" s="78">
        <f>SUM(AS12,AS14,AS19,AS27,AS35,AS37,AS40,AS43)</f>
        <v>0</v>
      </c>
      <c r="AT47" s="78">
        <f>SUM(AT12,AT14,AT19,AT27,AT35,AT37,AT40,AT43)</f>
        <v>0</v>
      </c>
      <c r="AU47" s="78">
        <f>SUM(AU12,AU14,AU19,AU27,AU35,AU37,AU40,AU43)</f>
        <v>0</v>
      </c>
      <c r="AV47" s="78">
        <f t="shared" si="5"/>
        <v>0</v>
      </c>
      <c r="AW47" s="103">
        <f>SUM(AW12,AW14,AW19,AW27,AW35,AW37,AW40,AW43)</f>
        <v>0</v>
      </c>
      <c r="AX47" s="78">
        <f>SUM(AX12,AX14,AX19,AX27,AX35,AX37,AX40,AX43)</f>
        <v>0</v>
      </c>
      <c r="AY47" s="78">
        <f>SUM(AY12,AY14,AY19,AY27,AY35,AY37,AY40,AY43)</f>
        <v>0</v>
      </c>
      <c r="AZ47" s="78">
        <f>SUM(AZ12,AZ14,AZ19,AZ27,AZ35,AZ37,AZ40,AZ43)</f>
        <v>0</v>
      </c>
      <c r="BA47" s="78">
        <f t="shared" si="6"/>
        <v>0</v>
      </c>
      <c r="BB47" s="76">
        <f t="shared" si="7"/>
        <v>900000</v>
      </c>
      <c r="BC47" s="77">
        <f>SUM(BC12,BC14,BC19,BC27,BC35,BC37,BC40,BC43)</f>
        <v>50000</v>
      </c>
      <c r="BD47" s="78">
        <f t="shared" ref="BD47:CJ47" si="54">SUM(BD12,BD14,BD19,BD27,BD35,BD37,BD40,BD43)</f>
        <v>80000</v>
      </c>
      <c r="BE47" s="78">
        <f>SUM(BE12,BE14,BE19,BE27,BE35,BE37,BE40,BE43)</f>
        <v>10000</v>
      </c>
      <c r="BF47" s="78">
        <f>SUM(BF12,BF14,BF19,BF27,BF35,BF37,BF40,BF43)</f>
        <v>0</v>
      </c>
      <c r="BG47" s="78">
        <f t="shared" si="54"/>
        <v>0</v>
      </c>
      <c r="BH47" s="78">
        <f t="shared" si="54"/>
        <v>0</v>
      </c>
      <c r="BI47" s="78">
        <f t="shared" si="54"/>
        <v>0</v>
      </c>
      <c r="BJ47" s="78">
        <f t="shared" si="54"/>
        <v>0</v>
      </c>
      <c r="BK47" s="78">
        <f t="shared" si="54"/>
        <v>0</v>
      </c>
      <c r="BL47" s="78">
        <f t="shared" si="54"/>
        <v>0</v>
      </c>
      <c r="BM47" s="78">
        <f t="shared" si="54"/>
        <v>0</v>
      </c>
      <c r="BN47" s="78">
        <f t="shared" si="54"/>
        <v>0</v>
      </c>
      <c r="BO47" s="78">
        <f t="shared" si="54"/>
        <v>0</v>
      </c>
      <c r="BP47" s="78">
        <f t="shared" si="54"/>
        <v>0</v>
      </c>
      <c r="BQ47" s="78">
        <f t="shared" si="54"/>
        <v>0</v>
      </c>
      <c r="BR47" s="78">
        <f t="shared" si="54"/>
        <v>0</v>
      </c>
      <c r="BS47" s="78">
        <f t="shared" si="54"/>
        <v>0</v>
      </c>
      <c r="BT47" s="78">
        <f t="shared" si="54"/>
        <v>0</v>
      </c>
      <c r="BU47" s="78">
        <f t="shared" si="54"/>
        <v>0</v>
      </c>
      <c r="BV47" s="78">
        <f t="shared" si="54"/>
        <v>0</v>
      </c>
      <c r="BW47" s="78">
        <f t="shared" si="54"/>
        <v>0</v>
      </c>
      <c r="BX47" s="78">
        <f t="shared" si="54"/>
        <v>0</v>
      </c>
      <c r="BY47" s="78">
        <f t="shared" si="54"/>
        <v>0</v>
      </c>
      <c r="BZ47" s="78">
        <f t="shared" si="54"/>
        <v>0</v>
      </c>
      <c r="CA47" s="78">
        <f t="shared" si="54"/>
        <v>0</v>
      </c>
      <c r="CB47" s="78">
        <f t="shared" si="54"/>
        <v>0</v>
      </c>
      <c r="CC47" s="78">
        <f t="shared" si="54"/>
        <v>0</v>
      </c>
      <c r="CD47" s="78">
        <f t="shared" si="54"/>
        <v>0</v>
      </c>
      <c r="CE47" s="78">
        <f t="shared" si="54"/>
        <v>0</v>
      </c>
      <c r="CF47" s="78">
        <f t="shared" si="54"/>
        <v>0</v>
      </c>
      <c r="CG47" s="78">
        <f t="shared" si="54"/>
        <v>0</v>
      </c>
      <c r="CH47" s="75">
        <f t="shared" si="9"/>
        <v>140000</v>
      </c>
      <c r="CI47" s="79">
        <f t="shared" si="54"/>
        <v>4085600</v>
      </c>
      <c r="CJ47" s="79">
        <f t="shared" si="54"/>
        <v>-1040000</v>
      </c>
      <c r="CK47" s="22">
        <f>SUM(BB47+CH47+CI47+CJ47)</f>
        <v>4085600</v>
      </c>
    </row>
    <row r="48" spans="1:89" ht="15" customHeight="1" x14ac:dyDescent="0.2">
      <c r="A48" s="6" t="s">
        <v>43</v>
      </c>
      <c r="B48" s="31"/>
      <c r="C48" s="32"/>
      <c r="D48" s="32"/>
      <c r="E48" s="32"/>
      <c r="F48" s="32"/>
      <c r="G48" s="32"/>
      <c r="H48" s="94"/>
      <c r="I48" s="32"/>
      <c r="J48" s="32"/>
      <c r="K48" s="32"/>
      <c r="L48" s="32"/>
      <c r="M48" s="32"/>
      <c r="N48" s="32"/>
      <c r="O48" s="32"/>
      <c r="P48" s="32"/>
      <c r="Q48" s="94"/>
      <c r="R48" s="32"/>
      <c r="S48" s="32"/>
      <c r="T48" s="32"/>
      <c r="U48" s="32"/>
      <c r="V48" s="32"/>
      <c r="W48" s="32"/>
      <c r="X48" s="94"/>
      <c r="Y48" s="32"/>
      <c r="Z48" s="32"/>
      <c r="AA48" s="32"/>
      <c r="AB48" s="32"/>
      <c r="AC48" s="32"/>
      <c r="AD48" s="94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94"/>
      <c r="AS48" s="32"/>
      <c r="AT48" s="32"/>
      <c r="AU48" s="32"/>
      <c r="AV48" s="32"/>
      <c r="AW48" s="94"/>
      <c r="AX48" s="32"/>
      <c r="AY48" s="32"/>
      <c r="AZ48" s="32"/>
      <c r="BA48" s="32"/>
      <c r="BB48" s="47"/>
      <c r="BC48" s="31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55"/>
      <c r="CI48" s="61"/>
      <c r="CJ48" s="62"/>
      <c r="CK48" s="15"/>
    </row>
    <row r="49" spans="1:89" ht="15" customHeight="1" x14ac:dyDescent="0.2">
      <c r="A49" s="6" t="s">
        <v>44</v>
      </c>
      <c r="B49" s="33">
        <f>SUM(B50,B51,B52)</f>
        <v>100000</v>
      </c>
      <c r="C49" s="34">
        <f>SUM(C50,C51,C52)</f>
        <v>0</v>
      </c>
      <c r="D49" s="34">
        <f>SUM(D50,D51,D52)</f>
        <v>0</v>
      </c>
      <c r="E49" s="34">
        <f>SUM(E50,E51,E52)</f>
        <v>200000</v>
      </c>
      <c r="F49" s="34">
        <f>SUM(F50,F51,F52)</f>
        <v>0</v>
      </c>
      <c r="G49" s="34">
        <f t="shared" ref="G49:G81" si="55">SUM(B49:F49)</f>
        <v>300000</v>
      </c>
      <c r="H49" s="95">
        <f t="shared" ref="H49:O49" si="56">SUM(H50,H51,H52)</f>
        <v>600000</v>
      </c>
      <c r="I49" s="95">
        <f t="shared" si="56"/>
        <v>0</v>
      </c>
      <c r="J49" s="95">
        <f t="shared" si="56"/>
        <v>0</v>
      </c>
      <c r="K49" s="95">
        <f t="shared" si="56"/>
        <v>0</v>
      </c>
      <c r="L49" s="95">
        <f t="shared" si="56"/>
        <v>0</v>
      </c>
      <c r="M49" s="95">
        <f t="shared" si="56"/>
        <v>0</v>
      </c>
      <c r="N49" s="95">
        <f t="shared" si="56"/>
        <v>0</v>
      </c>
      <c r="O49" s="34">
        <f t="shared" si="56"/>
        <v>0</v>
      </c>
      <c r="P49" s="34">
        <f t="shared" ref="P49:P56" si="57">SUM(H49:O49)</f>
        <v>600000</v>
      </c>
      <c r="Q49" s="95">
        <f t="shared" ref="Q49:V49" si="58">SUM(Q50,Q51,Q52)</f>
        <v>0</v>
      </c>
      <c r="R49" s="34">
        <f t="shared" si="58"/>
        <v>0</v>
      </c>
      <c r="S49" s="34">
        <f t="shared" si="58"/>
        <v>0</v>
      </c>
      <c r="T49" s="34">
        <f t="shared" si="58"/>
        <v>0</v>
      </c>
      <c r="U49" s="34">
        <f t="shared" si="58"/>
        <v>0</v>
      </c>
      <c r="V49" s="34">
        <f t="shared" si="58"/>
        <v>0</v>
      </c>
      <c r="W49" s="34">
        <f t="shared" ref="W49:W56" si="59">SUM(Q49:V49)</f>
        <v>0</v>
      </c>
      <c r="X49" s="95">
        <f>SUM(X50,X51,X52)</f>
        <v>0</v>
      </c>
      <c r="Y49" s="34">
        <f>SUM(Y50,Y51,Y52)</f>
        <v>0</v>
      </c>
      <c r="Z49" s="34">
        <f>SUM(Z50,Z51,Z52)</f>
        <v>0</v>
      </c>
      <c r="AA49" s="34">
        <f>SUM(AA50,AA51,AA52)</f>
        <v>0</v>
      </c>
      <c r="AB49" s="34">
        <f>SUM(AB50,AB51,AB52)</f>
        <v>0</v>
      </c>
      <c r="AC49" s="34">
        <f t="shared" ref="AC49:AC56" si="60">SUM(X49:AB49)</f>
        <v>0</v>
      </c>
      <c r="AD49" s="95">
        <f t="shared" ref="AD49:AP49" si="61">SUM(AD50,AD51,AD52)</f>
        <v>0</v>
      </c>
      <c r="AE49" s="34">
        <f t="shared" si="61"/>
        <v>0</v>
      </c>
      <c r="AF49" s="34">
        <f t="shared" si="61"/>
        <v>0</v>
      </c>
      <c r="AG49" s="34">
        <f t="shared" si="61"/>
        <v>0</v>
      </c>
      <c r="AH49" s="34">
        <f t="shared" si="61"/>
        <v>0</v>
      </c>
      <c r="AI49" s="34">
        <f t="shared" si="61"/>
        <v>0</v>
      </c>
      <c r="AJ49" s="34">
        <f t="shared" si="61"/>
        <v>0</v>
      </c>
      <c r="AK49" s="34">
        <f t="shared" si="61"/>
        <v>0</v>
      </c>
      <c r="AL49" s="34">
        <f t="shared" si="61"/>
        <v>0</v>
      </c>
      <c r="AM49" s="34">
        <f t="shared" si="61"/>
        <v>0</v>
      </c>
      <c r="AN49" s="34">
        <f t="shared" si="61"/>
        <v>0</v>
      </c>
      <c r="AO49" s="34">
        <f t="shared" si="61"/>
        <v>0</v>
      </c>
      <c r="AP49" s="34">
        <f t="shared" si="61"/>
        <v>0</v>
      </c>
      <c r="AQ49" s="34">
        <f t="shared" ref="AQ49:AQ56" si="62">SUM(AD49:AP49)</f>
        <v>0</v>
      </c>
      <c r="AR49" s="95">
        <f>SUM(AR50,AR51,AR52)</f>
        <v>0</v>
      </c>
      <c r="AS49" s="34">
        <f>SUM(AS50,AS51,AS52)</f>
        <v>0</v>
      </c>
      <c r="AT49" s="34">
        <f>SUM(AT50,AT51,AT52)</f>
        <v>0</v>
      </c>
      <c r="AU49" s="34">
        <f>SUM(AU50,AU51,AU52)</f>
        <v>0</v>
      </c>
      <c r="AV49" s="34">
        <f t="shared" ref="AV49:AV56" si="63">SUM(AR49:AU49)</f>
        <v>0</v>
      </c>
      <c r="AW49" s="95">
        <f>SUM(AW50,AW51,AW52)</f>
        <v>0</v>
      </c>
      <c r="AX49" s="34">
        <f>SUM(AX50,AX51,AX52)</f>
        <v>0</v>
      </c>
      <c r="AY49" s="34">
        <f>SUM(AY50,AY51,AY52)</f>
        <v>0</v>
      </c>
      <c r="AZ49" s="34">
        <f>SUM(AZ50,AZ51,AZ52)</f>
        <v>0</v>
      </c>
      <c r="BA49" s="34">
        <f t="shared" ref="BA49:BA56" si="64">SUM(AW49:AZ49)</f>
        <v>0</v>
      </c>
      <c r="BB49" s="48">
        <f t="shared" ref="BB49:BB63" si="65">SUM(BA49,AV49,AQ49,AC49,W49,P49,G49)</f>
        <v>900000</v>
      </c>
      <c r="BC49" s="33">
        <f t="shared" ref="BC49:CG49" si="66">SUM(BC50,BC51,BC52)</f>
        <v>50000</v>
      </c>
      <c r="BD49" s="34">
        <f t="shared" si="66"/>
        <v>80000</v>
      </c>
      <c r="BE49" s="34">
        <f>SUM(BE50,BE51,BE52)</f>
        <v>10000</v>
      </c>
      <c r="BF49" s="34">
        <f>SUM(BF50,BF51,BF52)</f>
        <v>0</v>
      </c>
      <c r="BG49" s="34">
        <f t="shared" si="66"/>
        <v>0</v>
      </c>
      <c r="BH49" s="34">
        <f t="shared" si="66"/>
        <v>0</v>
      </c>
      <c r="BI49" s="34">
        <f t="shared" si="66"/>
        <v>0</v>
      </c>
      <c r="BJ49" s="34">
        <f t="shared" si="66"/>
        <v>0</v>
      </c>
      <c r="BK49" s="34">
        <f t="shared" si="66"/>
        <v>0</v>
      </c>
      <c r="BL49" s="34">
        <f t="shared" si="66"/>
        <v>0</v>
      </c>
      <c r="BM49" s="34">
        <f t="shared" si="66"/>
        <v>0</v>
      </c>
      <c r="BN49" s="34">
        <f t="shared" si="66"/>
        <v>0</v>
      </c>
      <c r="BO49" s="34">
        <f t="shared" si="66"/>
        <v>0</v>
      </c>
      <c r="BP49" s="34">
        <f t="shared" si="66"/>
        <v>0</v>
      </c>
      <c r="BQ49" s="34">
        <f t="shared" si="66"/>
        <v>0</v>
      </c>
      <c r="BR49" s="34">
        <f t="shared" si="66"/>
        <v>0</v>
      </c>
      <c r="BS49" s="34">
        <f t="shared" si="66"/>
        <v>0</v>
      </c>
      <c r="BT49" s="34">
        <f t="shared" si="66"/>
        <v>0</v>
      </c>
      <c r="BU49" s="34">
        <f t="shared" si="66"/>
        <v>0</v>
      </c>
      <c r="BV49" s="34">
        <f t="shared" si="66"/>
        <v>0</v>
      </c>
      <c r="BW49" s="34">
        <f t="shared" si="66"/>
        <v>0</v>
      </c>
      <c r="BX49" s="34">
        <f t="shared" si="66"/>
        <v>0</v>
      </c>
      <c r="BY49" s="34">
        <f t="shared" si="66"/>
        <v>0</v>
      </c>
      <c r="BZ49" s="34">
        <f t="shared" si="66"/>
        <v>0</v>
      </c>
      <c r="CA49" s="34">
        <f t="shared" si="66"/>
        <v>0</v>
      </c>
      <c r="CB49" s="34">
        <f t="shared" si="66"/>
        <v>0</v>
      </c>
      <c r="CC49" s="34">
        <f t="shared" si="66"/>
        <v>0</v>
      </c>
      <c r="CD49" s="34">
        <f t="shared" si="66"/>
        <v>0</v>
      </c>
      <c r="CE49" s="34">
        <f t="shared" si="66"/>
        <v>0</v>
      </c>
      <c r="CF49" s="34">
        <f t="shared" si="66"/>
        <v>0</v>
      </c>
      <c r="CG49" s="34">
        <f t="shared" si="66"/>
        <v>0</v>
      </c>
      <c r="CH49" s="54">
        <f t="shared" ref="CH49:CH80" si="67">SUM(BC49:CG49)</f>
        <v>140000</v>
      </c>
      <c r="CI49" s="63">
        <f>SUM(CI50,CI51,CI52)</f>
        <v>1040000</v>
      </c>
      <c r="CJ49" s="64">
        <f>SUM(CJ50,CJ51,CJ52)</f>
        <v>-1040000</v>
      </c>
      <c r="CK49" s="16">
        <f>SUM(CK50,CK51,CK52)</f>
        <v>1040000</v>
      </c>
    </row>
    <row r="50" spans="1:89" ht="15" customHeight="1" x14ac:dyDescent="0.2">
      <c r="A50" s="6" t="s">
        <v>45</v>
      </c>
      <c r="B50" s="13">
        <v>100000</v>
      </c>
      <c r="C50" s="14"/>
      <c r="D50" s="14"/>
      <c r="E50" s="14">
        <v>200000</v>
      </c>
      <c r="F50" s="14"/>
      <c r="G50" s="32">
        <f t="shared" si="55"/>
        <v>300000</v>
      </c>
      <c r="H50" s="100">
        <v>600000</v>
      </c>
      <c r="I50" s="14"/>
      <c r="J50" s="14"/>
      <c r="K50" s="14"/>
      <c r="L50" s="14"/>
      <c r="M50" s="14"/>
      <c r="N50" s="259">
        <v>0</v>
      </c>
      <c r="O50" s="14"/>
      <c r="P50" s="32">
        <f t="shared" si="57"/>
        <v>600000</v>
      </c>
      <c r="Q50" s="100">
        <f>CP29</f>
        <v>0</v>
      </c>
      <c r="R50" s="14">
        <v>0</v>
      </c>
      <c r="S50" s="14"/>
      <c r="T50" s="14"/>
      <c r="U50" s="14"/>
      <c r="V50" s="14"/>
      <c r="W50" s="32">
        <f t="shared" si="59"/>
        <v>0</v>
      </c>
      <c r="X50" s="100"/>
      <c r="Y50" s="14"/>
      <c r="Z50" s="14"/>
      <c r="AA50" s="14"/>
      <c r="AB50" s="14"/>
      <c r="AC50" s="32">
        <f t="shared" si="60"/>
        <v>0</v>
      </c>
      <c r="AD50" s="100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32">
        <f t="shared" si="62"/>
        <v>0</v>
      </c>
      <c r="AR50" s="100"/>
      <c r="AS50" s="14"/>
      <c r="AT50" s="14"/>
      <c r="AU50" s="14"/>
      <c r="AV50" s="32">
        <f t="shared" si="63"/>
        <v>0</v>
      </c>
      <c r="AW50" s="100"/>
      <c r="AX50" s="14"/>
      <c r="AY50" s="14"/>
      <c r="AZ50" s="14"/>
      <c r="BA50" s="32">
        <f t="shared" si="64"/>
        <v>0</v>
      </c>
      <c r="BB50" s="47">
        <f t="shared" si="65"/>
        <v>900000</v>
      </c>
      <c r="BC50" s="13">
        <v>50000</v>
      </c>
      <c r="BD50" s="14">
        <v>80000</v>
      </c>
      <c r="BE50" s="14">
        <v>10000</v>
      </c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55">
        <f t="shared" si="67"/>
        <v>140000</v>
      </c>
      <c r="CI50" s="62">
        <f>SUM(BB20,CH20)</f>
        <v>1040000</v>
      </c>
      <c r="CJ50" s="62">
        <f>SUM(CI50)*-1</f>
        <v>-1040000</v>
      </c>
      <c r="CK50" s="19">
        <f>SUM(BB50+CH50+CI50+CJ50)</f>
        <v>1040000</v>
      </c>
    </row>
    <row r="51" spans="1:89" ht="15" customHeight="1" x14ac:dyDescent="0.2">
      <c r="A51" s="6" t="s">
        <v>46</v>
      </c>
      <c r="B51" s="13"/>
      <c r="C51" s="14"/>
      <c r="D51" s="14"/>
      <c r="E51" s="14"/>
      <c r="F51" s="14"/>
      <c r="G51" s="32">
        <f t="shared" si="55"/>
        <v>0</v>
      </c>
      <c r="H51" s="100"/>
      <c r="I51" s="14"/>
      <c r="J51" s="14"/>
      <c r="K51" s="14"/>
      <c r="L51" s="14"/>
      <c r="M51" s="14"/>
      <c r="N51" s="14"/>
      <c r="O51" s="14"/>
      <c r="P51" s="32">
        <f t="shared" si="57"/>
        <v>0</v>
      </c>
      <c r="Q51" s="100"/>
      <c r="R51" s="14"/>
      <c r="S51" s="14"/>
      <c r="T51" s="14"/>
      <c r="U51" s="14"/>
      <c r="V51" s="14"/>
      <c r="W51" s="32">
        <f t="shared" si="59"/>
        <v>0</v>
      </c>
      <c r="X51" s="100"/>
      <c r="Y51" s="14"/>
      <c r="Z51" s="14"/>
      <c r="AA51" s="14"/>
      <c r="AB51" s="14"/>
      <c r="AC51" s="32">
        <f t="shared" si="60"/>
        <v>0</v>
      </c>
      <c r="AD51" s="100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32">
        <f t="shared" si="62"/>
        <v>0</v>
      </c>
      <c r="AR51" s="100"/>
      <c r="AS51" s="14"/>
      <c r="AT51" s="14"/>
      <c r="AU51" s="14"/>
      <c r="AV51" s="32">
        <f t="shared" si="63"/>
        <v>0</v>
      </c>
      <c r="AW51" s="100"/>
      <c r="AX51" s="14"/>
      <c r="AY51" s="14"/>
      <c r="AZ51" s="14"/>
      <c r="BA51" s="32">
        <f t="shared" si="64"/>
        <v>0</v>
      </c>
      <c r="BB51" s="47">
        <f t="shared" si="65"/>
        <v>0</v>
      </c>
      <c r="BC51" s="13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55">
        <f t="shared" si="67"/>
        <v>0</v>
      </c>
      <c r="CI51" s="26"/>
      <c r="CJ51" s="62"/>
      <c r="CK51" s="19">
        <f>SUM(BB51+CH51+CI51+CJ51)</f>
        <v>0</v>
      </c>
    </row>
    <row r="52" spans="1:89" ht="15" customHeight="1" x14ac:dyDescent="0.2">
      <c r="A52" s="6" t="s">
        <v>47</v>
      </c>
      <c r="B52" s="11"/>
      <c r="C52" s="12"/>
      <c r="D52" s="12"/>
      <c r="E52" s="12"/>
      <c r="F52" s="12"/>
      <c r="G52" s="30">
        <f t="shared" si="55"/>
        <v>0</v>
      </c>
      <c r="H52" s="101"/>
      <c r="I52" s="12"/>
      <c r="J52" s="12"/>
      <c r="K52" s="12"/>
      <c r="L52" s="12"/>
      <c r="M52" s="12"/>
      <c r="N52" s="12"/>
      <c r="O52" s="12"/>
      <c r="P52" s="30">
        <f t="shared" si="57"/>
        <v>0</v>
      </c>
      <c r="Q52" s="101"/>
      <c r="R52" s="12"/>
      <c r="S52" s="12"/>
      <c r="T52" s="12"/>
      <c r="U52" s="12"/>
      <c r="V52" s="12"/>
      <c r="W52" s="30">
        <f t="shared" si="59"/>
        <v>0</v>
      </c>
      <c r="X52" s="101"/>
      <c r="Y52" s="12"/>
      <c r="Z52" s="12"/>
      <c r="AA52" s="12"/>
      <c r="AB52" s="12"/>
      <c r="AC52" s="30">
        <f t="shared" si="60"/>
        <v>0</v>
      </c>
      <c r="AD52" s="101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0">
        <f t="shared" si="62"/>
        <v>0</v>
      </c>
      <c r="AR52" s="101"/>
      <c r="AS52" s="12"/>
      <c r="AT52" s="12"/>
      <c r="AU52" s="12"/>
      <c r="AV52" s="30">
        <f t="shared" si="63"/>
        <v>0</v>
      </c>
      <c r="AW52" s="101"/>
      <c r="AX52" s="12"/>
      <c r="AY52" s="12"/>
      <c r="AZ52" s="12"/>
      <c r="BA52" s="30">
        <f t="shared" si="64"/>
        <v>0</v>
      </c>
      <c r="BB52" s="49">
        <f t="shared" si="65"/>
        <v>0</v>
      </c>
      <c r="BC52" s="11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53">
        <f t="shared" si="67"/>
        <v>0</v>
      </c>
      <c r="CI52" s="25"/>
      <c r="CJ52" s="66"/>
      <c r="CK52" s="17">
        <f>SUM(BB52+CH52+CI52+CJ52)</f>
        <v>0</v>
      </c>
    </row>
    <row r="53" spans="1:89" ht="15" customHeight="1" x14ac:dyDescent="0.2">
      <c r="A53" s="6" t="s">
        <v>48</v>
      </c>
      <c r="B53" s="33">
        <f>SUM(B54,B55,B58,B59,B60,B64,B65,B70,B71,B72,B73,B74,B75,B76,B77,B78,B79,B80,B83,B84,B85,B86)</f>
        <v>0</v>
      </c>
      <c r="C53" s="34">
        <f>SUM(C54,C55,C58,C59,C60,C64,C65,C70,C71,C72,C73,C74,C75,C76,C77,C78,C79,C80,C83,C84,C85,C86)</f>
        <v>0</v>
      </c>
      <c r="D53" s="34">
        <f>SUM(D54,D55,D58,D59,D60,D64,D65,D70,D71,D72,D73,D74,D75,D76,D77,D78,D79,D80,D83,D84,D85,D86)</f>
        <v>0</v>
      </c>
      <c r="E53" s="34">
        <f>SUM(E54,E55,E58,E59,E60,E64,E65,E70,E71,E72,E73,E74,E75,E76,E77,E78,E79,E80,E83,E84,E85,E86)</f>
        <v>0</v>
      </c>
      <c r="F53" s="34">
        <f>SUM(F54,F55,F58,F59,F60,F64,F65,F70,F71,F72,F73,F74,F75,F76,F77,F78,F79,F80,F83,F84,F85,F86)</f>
        <v>0</v>
      </c>
      <c r="G53" s="34">
        <f t="shared" si="55"/>
        <v>0</v>
      </c>
      <c r="H53" s="95">
        <f t="shared" ref="H53:O53" si="68">SUM(H54,H55,H58,H59,H60,H64,H65,H70,H71,H72,H73,H74,H75,H76,H77,H78,H79,H80,H83,H84,H85,H86)</f>
        <v>0</v>
      </c>
      <c r="I53" s="95">
        <f t="shared" si="68"/>
        <v>0</v>
      </c>
      <c r="J53" s="95">
        <f t="shared" si="68"/>
        <v>0</v>
      </c>
      <c r="K53" s="95">
        <f t="shared" si="68"/>
        <v>0</v>
      </c>
      <c r="L53" s="95">
        <f t="shared" si="68"/>
        <v>0</v>
      </c>
      <c r="M53" s="95">
        <f t="shared" si="68"/>
        <v>0</v>
      </c>
      <c r="N53" s="95">
        <f t="shared" si="68"/>
        <v>0</v>
      </c>
      <c r="O53" s="34">
        <f t="shared" si="68"/>
        <v>0</v>
      </c>
      <c r="P53" s="34">
        <f t="shared" si="57"/>
        <v>0</v>
      </c>
      <c r="Q53" s="95">
        <f t="shared" ref="Q53:V53" si="69">SUM(Q54,Q55,Q58,Q59,Q60,Q64,Q65,Q70,Q71,Q72,Q73,Q74,Q75,Q76,Q77,Q78,Q79,Q80,Q83,Q84,Q85,Q86)</f>
        <v>0</v>
      </c>
      <c r="R53" s="34">
        <f t="shared" si="69"/>
        <v>0</v>
      </c>
      <c r="S53" s="34">
        <f t="shared" si="69"/>
        <v>0</v>
      </c>
      <c r="T53" s="34">
        <f t="shared" si="69"/>
        <v>0</v>
      </c>
      <c r="U53" s="34">
        <f t="shared" si="69"/>
        <v>0</v>
      </c>
      <c r="V53" s="34">
        <f t="shared" si="69"/>
        <v>0</v>
      </c>
      <c r="W53" s="34">
        <f t="shared" si="59"/>
        <v>0</v>
      </c>
      <c r="X53" s="95">
        <f>SUM(X54,X55,X58,X59,X60,X64,X65,X70,X71,X72,X73,X74,X75,X76,X77,X78,X79,X80,X83,X84,X85,X86)</f>
        <v>0</v>
      </c>
      <c r="Y53" s="34">
        <f>SUM(Y54,Y55,Y58,Y59,Y60,Y64,Y65,Y70,Y71,Y72,Y73,Y74,Y75,Y76,Y77,Y78,Y79,Y80,Y83,Y84,Y85,Y86)</f>
        <v>0</v>
      </c>
      <c r="Z53" s="34">
        <f>SUM(Z54,Z55,Z58,Z59,Z60,Z64,Z65,Z70,Z71,Z72,Z73,Z74,Z75,Z76,Z77,Z78,Z79,Z80,Z83,Z84,Z85,Z86)</f>
        <v>0</v>
      </c>
      <c r="AA53" s="34">
        <f>SUM(AA54,AA55,AA58,AA59,AA60,AA64,AA65,AA70,AA71,AA72,AA73,AA74,AA75,AA76,AA77,AA78,AA79,AA80,AA83,AA84,AA85,AA86)</f>
        <v>0</v>
      </c>
      <c r="AB53" s="34">
        <f>SUM(AB54,AB55,AB58,AB59,AB60,AB64,AB65,AB70,AB71,AB72,AB73,AB74,AB75,AB76,AB77,AB78,AB79,AB80,AB83,AB84,AB85,AB86)</f>
        <v>0</v>
      </c>
      <c r="AC53" s="34">
        <f t="shared" si="60"/>
        <v>0</v>
      </c>
      <c r="AD53" s="95">
        <f t="shared" ref="AD53:AP53" si="70">SUM(AD54,AD55,AD58,AD59,AD60,AD64,AD65,AD70,AD71,AD72,AD73,AD74,AD75,AD76,AD77,AD78,AD79,AD80,AD83,AD84,AD85,AD86)</f>
        <v>0</v>
      </c>
      <c r="AE53" s="34">
        <f t="shared" si="70"/>
        <v>0</v>
      </c>
      <c r="AF53" s="34">
        <f t="shared" si="70"/>
        <v>0</v>
      </c>
      <c r="AG53" s="34">
        <f t="shared" si="70"/>
        <v>0</v>
      </c>
      <c r="AH53" s="34">
        <f t="shared" si="70"/>
        <v>0</v>
      </c>
      <c r="AI53" s="34">
        <f t="shared" si="70"/>
        <v>0</v>
      </c>
      <c r="AJ53" s="34">
        <f t="shared" si="70"/>
        <v>0</v>
      </c>
      <c r="AK53" s="34">
        <f t="shared" si="70"/>
        <v>0</v>
      </c>
      <c r="AL53" s="34">
        <f t="shared" si="70"/>
        <v>0</v>
      </c>
      <c r="AM53" s="34">
        <f t="shared" si="70"/>
        <v>0</v>
      </c>
      <c r="AN53" s="34">
        <f t="shared" si="70"/>
        <v>0</v>
      </c>
      <c r="AO53" s="34">
        <f t="shared" si="70"/>
        <v>0</v>
      </c>
      <c r="AP53" s="34">
        <f t="shared" si="70"/>
        <v>0</v>
      </c>
      <c r="AQ53" s="34">
        <f t="shared" si="62"/>
        <v>0</v>
      </c>
      <c r="AR53" s="95">
        <f>SUM(AR54,AR55,AR58,AR59,AR60,AR64,AR65,AR70,AR71,AR72,AR73,AR74,AR75,AR76,AR77,AR78,AR79,AR80,AR83,AR84,AR85,AR86)</f>
        <v>0</v>
      </c>
      <c r="AS53" s="34">
        <f>SUM(AS54,AS55,AS58,AS59,AS60,AS64,AS65,AS70,AS71,AS72,AS73,AS74,AS75,AS76,AS77,AS78,AS79,AS80,AS83,AS84,AS85,AS86)</f>
        <v>0</v>
      </c>
      <c r="AT53" s="34">
        <f>SUM(AT54,AT55,AT58,AT59,AT60,AT64,AT65,AT70,AT71,AT72,AT73,AT74,AT75,AT76,AT77,AT78,AT79,AT80,AT83,AT84,AT85,AT86)</f>
        <v>0</v>
      </c>
      <c r="AU53" s="34">
        <f>SUM(AU54,AU55,AU58,AU59,AU60,AU64,AU65,AU70,AU71,AU72,AU73,AU74,AU75,AU76,AU77,AU78,AU79,AU80,AU83,AU84,AU85,AU86)</f>
        <v>0</v>
      </c>
      <c r="AV53" s="34">
        <f t="shared" si="63"/>
        <v>0</v>
      </c>
      <c r="AW53" s="95">
        <f>SUM(AW54,AW55,AW58,AW59,AW60,AW64,AW65,AW70,AW71,AW72,AW73,AW74,AW75,AW76,AW77,AW78,AW79,AW80,AW83,AW84,AW85,AW86)</f>
        <v>0</v>
      </c>
      <c r="AX53" s="34">
        <f>SUM(AX54,AX55,AX58,AX59,AX60,AX64,AX65,AX70,AX71,AX72,AX73,AX74,AX75,AX76,AX77,AX78,AX79,AX80,AX83,AX84,AX85,AX86)</f>
        <v>0</v>
      </c>
      <c r="AY53" s="34">
        <f>SUM(AY54,AY55,AY58,AY59,AY60,AY64,AY65,AY70,AY71,AY72,AY73,AY74,AY75,AY76,AY77,AY78,AY79,AY80,AY83,AY84,AY85,AY86)</f>
        <v>0</v>
      </c>
      <c r="AZ53" s="34">
        <f>SUM(AZ54,AZ55,AZ58,AZ59,AZ60,AZ64,AZ65,AZ70,AZ71,AZ72,AZ73,AZ74,AZ75,AZ76,AZ77,AZ78,AZ79,AZ80,AZ83,AZ84,AZ85,AZ86)</f>
        <v>0</v>
      </c>
      <c r="BA53" s="34">
        <f t="shared" si="64"/>
        <v>0</v>
      </c>
      <c r="BB53" s="48">
        <f t="shared" si="65"/>
        <v>0</v>
      </c>
      <c r="BC53" s="33">
        <f t="shared" ref="BC53:CG53" si="71">SUM(BC54:BC86)</f>
        <v>0</v>
      </c>
      <c r="BD53" s="34">
        <f t="shared" si="71"/>
        <v>0</v>
      </c>
      <c r="BE53" s="34">
        <f t="shared" si="71"/>
        <v>0</v>
      </c>
      <c r="BF53" s="34">
        <f t="shared" si="71"/>
        <v>0</v>
      </c>
      <c r="BG53" s="34">
        <f t="shared" si="71"/>
        <v>0</v>
      </c>
      <c r="BH53" s="34">
        <f t="shared" si="71"/>
        <v>0</v>
      </c>
      <c r="BI53" s="34">
        <f t="shared" si="71"/>
        <v>0</v>
      </c>
      <c r="BJ53" s="34">
        <f t="shared" si="71"/>
        <v>0</v>
      </c>
      <c r="BK53" s="34">
        <f t="shared" si="71"/>
        <v>0</v>
      </c>
      <c r="BL53" s="34">
        <f t="shared" si="71"/>
        <v>0</v>
      </c>
      <c r="BM53" s="34">
        <f t="shared" si="71"/>
        <v>0</v>
      </c>
      <c r="BN53" s="34">
        <f t="shared" si="71"/>
        <v>0</v>
      </c>
      <c r="BO53" s="34">
        <f t="shared" si="71"/>
        <v>0</v>
      </c>
      <c r="BP53" s="34">
        <f t="shared" si="71"/>
        <v>0</v>
      </c>
      <c r="BQ53" s="34">
        <f t="shared" si="71"/>
        <v>0</v>
      </c>
      <c r="BR53" s="34">
        <f t="shared" si="71"/>
        <v>0</v>
      </c>
      <c r="BS53" s="34">
        <f t="shared" si="71"/>
        <v>0</v>
      </c>
      <c r="BT53" s="34">
        <f t="shared" si="71"/>
        <v>0</v>
      </c>
      <c r="BU53" s="34">
        <f t="shared" si="71"/>
        <v>0</v>
      </c>
      <c r="BV53" s="34">
        <f t="shared" si="71"/>
        <v>0</v>
      </c>
      <c r="BW53" s="34">
        <f t="shared" si="71"/>
        <v>0</v>
      </c>
      <c r="BX53" s="34">
        <f t="shared" si="71"/>
        <v>0</v>
      </c>
      <c r="BY53" s="34">
        <f t="shared" si="71"/>
        <v>0</v>
      </c>
      <c r="BZ53" s="34">
        <f t="shared" si="71"/>
        <v>0</v>
      </c>
      <c r="CA53" s="34">
        <f t="shared" si="71"/>
        <v>0</v>
      </c>
      <c r="CB53" s="34">
        <f t="shared" si="71"/>
        <v>0</v>
      </c>
      <c r="CC53" s="34">
        <f t="shared" si="71"/>
        <v>0</v>
      </c>
      <c r="CD53" s="34">
        <f t="shared" si="71"/>
        <v>0</v>
      </c>
      <c r="CE53" s="34">
        <f t="shared" si="71"/>
        <v>0</v>
      </c>
      <c r="CF53" s="34">
        <f t="shared" si="71"/>
        <v>0</v>
      </c>
      <c r="CG53" s="34">
        <f t="shared" si="71"/>
        <v>0</v>
      </c>
      <c r="CH53" s="54">
        <f t="shared" si="67"/>
        <v>0</v>
      </c>
      <c r="CI53" s="63">
        <f>SUM(CI54,CI56:CI59,CI61:CI64,CI66:CI79,CI81:CI86)</f>
        <v>1991613</v>
      </c>
      <c r="CJ53" s="64">
        <f>SUM(CJ54,CJ56:CJ59,CJ61:CJ64,CJ66:CJ79,CJ81:CJ86)</f>
        <v>0</v>
      </c>
      <c r="CK53" s="16">
        <f>SUM(CK54,CK56:CK59,CK61:CK64,CK66:CK79,CK81:CK86)</f>
        <v>1991613</v>
      </c>
    </row>
    <row r="54" spans="1:89" ht="15" customHeight="1" x14ac:dyDescent="0.2">
      <c r="A54" s="6" t="s">
        <v>49</v>
      </c>
      <c r="B54" s="31"/>
      <c r="C54" s="32"/>
      <c r="D54" s="32"/>
      <c r="E54" s="32"/>
      <c r="F54" s="32"/>
      <c r="G54" s="32">
        <f t="shared" si="55"/>
        <v>0</v>
      </c>
      <c r="H54" s="94"/>
      <c r="I54" s="32"/>
      <c r="J54" s="32"/>
      <c r="K54" s="32"/>
      <c r="L54" s="32"/>
      <c r="M54" s="32"/>
      <c r="N54" s="32"/>
      <c r="O54" s="32"/>
      <c r="P54" s="32">
        <f t="shared" si="57"/>
        <v>0</v>
      </c>
      <c r="Q54" s="94"/>
      <c r="R54" s="32"/>
      <c r="S54" s="32"/>
      <c r="T54" s="32"/>
      <c r="U54" s="32"/>
      <c r="V54" s="32"/>
      <c r="W54" s="32">
        <f t="shared" si="59"/>
        <v>0</v>
      </c>
      <c r="X54" s="94"/>
      <c r="Y54" s="32"/>
      <c r="Z54" s="32"/>
      <c r="AA54" s="32"/>
      <c r="AB54" s="32"/>
      <c r="AC54" s="32">
        <f t="shared" si="60"/>
        <v>0</v>
      </c>
      <c r="AD54" s="94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>
        <f t="shared" si="62"/>
        <v>0</v>
      </c>
      <c r="AR54" s="94"/>
      <c r="AS54" s="32"/>
      <c r="AT54" s="32"/>
      <c r="AU54" s="32"/>
      <c r="AV54" s="32">
        <f t="shared" si="63"/>
        <v>0</v>
      </c>
      <c r="AW54" s="94"/>
      <c r="AX54" s="32"/>
      <c r="AY54" s="32"/>
      <c r="AZ54" s="32"/>
      <c r="BA54" s="32">
        <f t="shared" si="64"/>
        <v>0</v>
      </c>
      <c r="BB54" s="47">
        <f t="shared" si="65"/>
        <v>0</v>
      </c>
      <c r="BC54" s="31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55">
        <f t="shared" si="67"/>
        <v>0</v>
      </c>
      <c r="CI54" s="209">
        <v>0</v>
      </c>
      <c r="CJ54" s="62"/>
      <c r="CK54" s="19">
        <f>SUM(BB54+CH54+CI54+CJ54)</f>
        <v>0</v>
      </c>
    </row>
    <row r="55" spans="1:89" ht="15" customHeight="1" x14ac:dyDescent="0.2">
      <c r="A55" s="6" t="s">
        <v>50</v>
      </c>
      <c r="B55" s="31">
        <f>SUM(B56:B57)</f>
        <v>0</v>
      </c>
      <c r="C55" s="32">
        <f>SUM(C56:C57)</f>
        <v>0</v>
      </c>
      <c r="D55" s="32">
        <f>SUM(D56:D57)</f>
        <v>0</v>
      </c>
      <c r="E55" s="32">
        <f>SUM(E56:E57)</f>
        <v>0</v>
      </c>
      <c r="F55" s="32">
        <f>SUM(F56:F57)</f>
        <v>0</v>
      </c>
      <c r="G55" s="32">
        <f t="shared" si="55"/>
        <v>0</v>
      </c>
      <c r="H55" s="94">
        <f t="shared" ref="H55:O55" si="72">SUM(H56:H57)</f>
        <v>0</v>
      </c>
      <c r="I55" s="94">
        <f t="shared" si="72"/>
        <v>0</v>
      </c>
      <c r="J55" s="94">
        <f t="shared" si="72"/>
        <v>0</v>
      </c>
      <c r="K55" s="94">
        <f t="shared" si="72"/>
        <v>0</v>
      </c>
      <c r="L55" s="94">
        <f t="shared" si="72"/>
        <v>0</v>
      </c>
      <c r="M55" s="94">
        <f t="shared" si="72"/>
        <v>0</v>
      </c>
      <c r="N55" s="94">
        <f t="shared" si="72"/>
        <v>0</v>
      </c>
      <c r="O55" s="32">
        <f t="shared" si="72"/>
        <v>0</v>
      </c>
      <c r="P55" s="32">
        <f t="shared" si="57"/>
        <v>0</v>
      </c>
      <c r="Q55" s="94">
        <f t="shared" ref="Q55:V55" si="73">SUM(Q56:Q57)</f>
        <v>0</v>
      </c>
      <c r="R55" s="32">
        <f t="shared" si="73"/>
        <v>0</v>
      </c>
      <c r="S55" s="32">
        <f t="shared" si="73"/>
        <v>0</v>
      </c>
      <c r="T55" s="32">
        <f t="shared" si="73"/>
        <v>0</v>
      </c>
      <c r="U55" s="32">
        <f t="shared" si="73"/>
        <v>0</v>
      </c>
      <c r="V55" s="32">
        <f t="shared" si="73"/>
        <v>0</v>
      </c>
      <c r="W55" s="32">
        <f t="shared" si="59"/>
        <v>0</v>
      </c>
      <c r="X55" s="94">
        <f>SUM(X56:X57)</f>
        <v>0</v>
      </c>
      <c r="Y55" s="32">
        <f>SUM(Y56:Y57)</f>
        <v>0</v>
      </c>
      <c r="Z55" s="32">
        <f>SUM(Z56:Z57)</f>
        <v>0</v>
      </c>
      <c r="AA55" s="32">
        <f>SUM(AA56:AA57)</f>
        <v>0</v>
      </c>
      <c r="AB55" s="32">
        <f>SUM(AB56:AB57)</f>
        <v>0</v>
      </c>
      <c r="AC55" s="32">
        <f t="shared" si="60"/>
        <v>0</v>
      </c>
      <c r="AD55" s="94">
        <f t="shared" ref="AD55:AP55" si="74">SUM(AD56:AD57)</f>
        <v>0</v>
      </c>
      <c r="AE55" s="32">
        <f t="shared" si="74"/>
        <v>0</v>
      </c>
      <c r="AF55" s="32">
        <f t="shared" si="74"/>
        <v>0</v>
      </c>
      <c r="AG55" s="32">
        <f t="shared" si="74"/>
        <v>0</v>
      </c>
      <c r="AH55" s="32">
        <f t="shared" si="74"/>
        <v>0</v>
      </c>
      <c r="AI55" s="32">
        <f t="shared" si="74"/>
        <v>0</v>
      </c>
      <c r="AJ55" s="32">
        <f t="shared" ref="AJ55:AO55" si="75">SUM(AJ56:AJ57)</f>
        <v>0</v>
      </c>
      <c r="AK55" s="32">
        <f t="shared" si="75"/>
        <v>0</v>
      </c>
      <c r="AL55" s="32">
        <f t="shared" si="75"/>
        <v>0</v>
      </c>
      <c r="AM55" s="32">
        <f t="shared" si="75"/>
        <v>0</v>
      </c>
      <c r="AN55" s="32">
        <f>SUM(AN56:AN57)</f>
        <v>0</v>
      </c>
      <c r="AO55" s="32">
        <f t="shared" si="75"/>
        <v>0</v>
      </c>
      <c r="AP55" s="32">
        <f t="shared" si="74"/>
        <v>0</v>
      </c>
      <c r="AQ55" s="32">
        <f t="shared" si="62"/>
        <v>0</v>
      </c>
      <c r="AR55" s="94">
        <f>SUM(AR56:AR57)</f>
        <v>0</v>
      </c>
      <c r="AS55" s="32">
        <f>SUM(AS56:AS57)</f>
        <v>0</v>
      </c>
      <c r="AT55" s="32">
        <f>SUM(AT56:AT57)</f>
        <v>0</v>
      </c>
      <c r="AU55" s="32">
        <f>SUM(AU56:AU57)</f>
        <v>0</v>
      </c>
      <c r="AV55" s="32">
        <f t="shared" si="63"/>
        <v>0</v>
      </c>
      <c r="AW55" s="94">
        <f>SUM(AW56:AW57)</f>
        <v>0</v>
      </c>
      <c r="AX55" s="32">
        <f>SUM(AX56:AX57)</f>
        <v>0</v>
      </c>
      <c r="AY55" s="32">
        <f>SUM(AY56:AY57)</f>
        <v>0</v>
      </c>
      <c r="AZ55" s="32">
        <f>SUM(AZ56:AZ57)</f>
        <v>0</v>
      </c>
      <c r="BA55" s="32">
        <f t="shared" si="64"/>
        <v>0</v>
      </c>
      <c r="BB55" s="47">
        <f t="shared" si="65"/>
        <v>0</v>
      </c>
      <c r="BC55" s="31">
        <f>SUM(BC56:BC57)</f>
        <v>0</v>
      </c>
      <c r="BD55" s="32">
        <f t="shared" ref="BD55:CG55" si="76">SUM(BD56:BD57)</f>
        <v>0</v>
      </c>
      <c r="BE55" s="32">
        <f>SUM(BE56:BE57)</f>
        <v>0</v>
      </c>
      <c r="BF55" s="32">
        <f>SUM(BF56:BF57)</f>
        <v>0</v>
      </c>
      <c r="BG55" s="32">
        <f t="shared" si="76"/>
        <v>0</v>
      </c>
      <c r="BH55" s="32">
        <f t="shared" si="76"/>
        <v>0</v>
      </c>
      <c r="BI55" s="32">
        <f t="shared" si="76"/>
        <v>0</v>
      </c>
      <c r="BJ55" s="32">
        <f t="shared" si="76"/>
        <v>0</v>
      </c>
      <c r="BK55" s="32">
        <f t="shared" si="76"/>
        <v>0</v>
      </c>
      <c r="BL55" s="32">
        <f t="shared" si="76"/>
        <v>0</v>
      </c>
      <c r="BM55" s="32">
        <f t="shared" si="76"/>
        <v>0</v>
      </c>
      <c r="BN55" s="32">
        <f t="shared" si="76"/>
        <v>0</v>
      </c>
      <c r="BO55" s="32">
        <f t="shared" si="76"/>
        <v>0</v>
      </c>
      <c r="BP55" s="32">
        <f t="shared" si="76"/>
        <v>0</v>
      </c>
      <c r="BQ55" s="32">
        <f t="shared" si="76"/>
        <v>0</v>
      </c>
      <c r="BR55" s="32">
        <f t="shared" si="76"/>
        <v>0</v>
      </c>
      <c r="BS55" s="32">
        <f t="shared" si="76"/>
        <v>0</v>
      </c>
      <c r="BT55" s="32">
        <f t="shared" si="76"/>
        <v>0</v>
      </c>
      <c r="BU55" s="32">
        <f t="shared" si="76"/>
        <v>0</v>
      </c>
      <c r="BV55" s="32">
        <f t="shared" si="76"/>
        <v>0</v>
      </c>
      <c r="BW55" s="32">
        <f t="shared" si="76"/>
        <v>0</v>
      </c>
      <c r="BX55" s="32">
        <f t="shared" si="76"/>
        <v>0</v>
      </c>
      <c r="BY55" s="32">
        <f t="shared" si="76"/>
        <v>0</v>
      </c>
      <c r="BZ55" s="32">
        <f t="shared" si="76"/>
        <v>0</v>
      </c>
      <c r="CA55" s="32">
        <f t="shared" si="76"/>
        <v>0</v>
      </c>
      <c r="CB55" s="32">
        <f t="shared" si="76"/>
        <v>0</v>
      </c>
      <c r="CC55" s="32">
        <f t="shared" si="76"/>
        <v>0</v>
      </c>
      <c r="CD55" s="32">
        <f t="shared" si="76"/>
        <v>0</v>
      </c>
      <c r="CE55" s="32">
        <f t="shared" si="76"/>
        <v>0</v>
      </c>
      <c r="CF55" s="32">
        <f t="shared" si="76"/>
        <v>0</v>
      </c>
      <c r="CG55" s="32">
        <f t="shared" si="76"/>
        <v>0</v>
      </c>
      <c r="CH55" s="55">
        <f t="shared" si="67"/>
        <v>0</v>
      </c>
      <c r="CI55" s="61">
        <f>SUM(CI56:CI57)</f>
        <v>372000</v>
      </c>
      <c r="CJ55" s="62"/>
      <c r="CK55" s="19">
        <f>SUM(CK56:CK57)</f>
        <v>372000</v>
      </c>
    </row>
    <row r="56" spans="1:89" ht="15" customHeight="1" x14ac:dyDescent="0.2">
      <c r="A56" s="87" t="s">
        <v>112</v>
      </c>
      <c r="B56" s="31"/>
      <c r="C56" s="32"/>
      <c r="D56" s="32"/>
      <c r="E56" s="32"/>
      <c r="F56" s="32"/>
      <c r="G56" s="32">
        <f t="shared" si="55"/>
        <v>0</v>
      </c>
      <c r="H56" s="94"/>
      <c r="I56" s="32"/>
      <c r="J56" s="32"/>
      <c r="K56" s="32"/>
      <c r="L56" s="32"/>
      <c r="M56" s="32"/>
      <c r="N56" s="32"/>
      <c r="O56" s="32"/>
      <c r="P56" s="32">
        <f t="shared" si="57"/>
        <v>0</v>
      </c>
      <c r="Q56" s="94"/>
      <c r="R56" s="32"/>
      <c r="S56" s="32"/>
      <c r="T56" s="32"/>
      <c r="U56" s="32"/>
      <c r="V56" s="32"/>
      <c r="W56" s="32">
        <f t="shared" si="59"/>
        <v>0</v>
      </c>
      <c r="X56" s="94"/>
      <c r="Y56" s="32"/>
      <c r="Z56" s="32"/>
      <c r="AA56" s="32"/>
      <c r="AB56" s="32"/>
      <c r="AC56" s="32">
        <f t="shared" si="60"/>
        <v>0</v>
      </c>
      <c r="AD56" s="94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>
        <f t="shared" si="62"/>
        <v>0</v>
      </c>
      <c r="AR56" s="94"/>
      <c r="AS56" s="32"/>
      <c r="AT56" s="32"/>
      <c r="AU56" s="32"/>
      <c r="AV56" s="32">
        <f t="shared" si="63"/>
        <v>0</v>
      </c>
      <c r="AW56" s="94"/>
      <c r="AX56" s="32"/>
      <c r="AY56" s="32"/>
      <c r="AZ56" s="32"/>
      <c r="BA56" s="32">
        <f t="shared" si="64"/>
        <v>0</v>
      </c>
      <c r="BB56" s="47">
        <f t="shared" si="65"/>
        <v>0</v>
      </c>
      <c r="BC56" s="31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55">
        <f t="shared" si="67"/>
        <v>0</v>
      </c>
      <c r="CI56" s="26">
        <v>360000</v>
      </c>
      <c r="CJ56" s="62"/>
      <c r="CK56" s="19">
        <f>SUM(BB56+CH56+CI56+CJ56)</f>
        <v>360000</v>
      </c>
    </row>
    <row r="57" spans="1:89" ht="15" customHeight="1" x14ac:dyDescent="0.2">
      <c r="A57" s="87" t="s">
        <v>113</v>
      </c>
      <c r="B57" s="31"/>
      <c r="C57" s="32"/>
      <c r="D57" s="32"/>
      <c r="E57" s="32"/>
      <c r="F57" s="32"/>
      <c r="G57" s="32">
        <f t="shared" si="55"/>
        <v>0</v>
      </c>
      <c r="H57" s="94"/>
      <c r="I57" s="32"/>
      <c r="J57" s="32"/>
      <c r="K57" s="32"/>
      <c r="L57" s="32"/>
      <c r="M57" s="32"/>
      <c r="N57" s="32"/>
      <c r="O57" s="32"/>
      <c r="P57" s="32">
        <f t="shared" ref="P57:P85" si="77">SUM(H57:O57)</f>
        <v>0</v>
      </c>
      <c r="Q57" s="94"/>
      <c r="R57" s="32"/>
      <c r="S57" s="32"/>
      <c r="T57" s="32"/>
      <c r="U57" s="32"/>
      <c r="V57" s="32"/>
      <c r="W57" s="32">
        <f t="shared" ref="W57:W85" si="78">SUM(Q57:V57)</f>
        <v>0</v>
      </c>
      <c r="X57" s="94"/>
      <c r="Y57" s="32"/>
      <c r="Z57" s="32"/>
      <c r="AA57" s="32"/>
      <c r="AB57" s="32"/>
      <c r="AC57" s="32">
        <f t="shared" ref="AC57:AC85" si="79">SUM(X57:AB57)</f>
        <v>0</v>
      </c>
      <c r="AD57" s="94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>
        <f t="shared" ref="AQ57:AQ85" si="80">SUM(AD57:AP57)</f>
        <v>0</v>
      </c>
      <c r="AR57" s="94"/>
      <c r="AS57" s="32"/>
      <c r="AT57" s="32"/>
      <c r="AU57" s="32"/>
      <c r="AV57" s="32">
        <f t="shared" ref="AV57:AV85" si="81">SUM(AR57:AU57)</f>
        <v>0</v>
      </c>
      <c r="AW57" s="94"/>
      <c r="AX57" s="32"/>
      <c r="AY57" s="32"/>
      <c r="AZ57" s="32"/>
      <c r="BA57" s="32">
        <f t="shared" ref="BA57:BA85" si="82">SUM(AW57:AZ57)</f>
        <v>0</v>
      </c>
      <c r="BB57" s="47">
        <f t="shared" si="65"/>
        <v>0</v>
      </c>
      <c r="BC57" s="31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55">
        <f t="shared" si="67"/>
        <v>0</v>
      </c>
      <c r="CI57" s="26">
        <v>12000</v>
      </c>
      <c r="CJ57" s="62"/>
      <c r="CK57" s="19">
        <f>SUM(BB57+CH57+CI57+CJ57)</f>
        <v>12000</v>
      </c>
    </row>
    <row r="58" spans="1:89" ht="15" customHeight="1" x14ac:dyDescent="0.2">
      <c r="A58" s="6" t="s">
        <v>51</v>
      </c>
      <c r="B58" s="31"/>
      <c r="C58" s="32"/>
      <c r="D58" s="32"/>
      <c r="E58" s="32"/>
      <c r="F58" s="32"/>
      <c r="G58" s="32">
        <f t="shared" si="55"/>
        <v>0</v>
      </c>
      <c r="H58" s="94"/>
      <c r="I58" s="32"/>
      <c r="J58" s="32"/>
      <c r="K58" s="32"/>
      <c r="L58" s="32"/>
      <c r="M58" s="32"/>
      <c r="N58" s="32"/>
      <c r="O58" s="32"/>
      <c r="P58" s="32">
        <f t="shared" si="77"/>
        <v>0</v>
      </c>
      <c r="Q58" s="94"/>
      <c r="R58" s="32"/>
      <c r="S58" s="32"/>
      <c r="T58" s="32"/>
      <c r="U58" s="32"/>
      <c r="V58" s="32"/>
      <c r="W58" s="32">
        <f t="shared" si="78"/>
        <v>0</v>
      </c>
      <c r="X58" s="94"/>
      <c r="Y58" s="32"/>
      <c r="Z58" s="32"/>
      <c r="AA58" s="32"/>
      <c r="AB58" s="32"/>
      <c r="AC58" s="32">
        <f t="shared" si="79"/>
        <v>0</v>
      </c>
      <c r="AD58" s="94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>
        <f t="shared" si="80"/>
        <v>0</v>
      </c>
      <c r="AR58" s="94"/>
      <c r="AS58" s="32"/>
      <c r="AT58" s="32"/>
      <c r="AU58" s="32"/>
      <c r="AV58" s="32">
        <f t="shared" si="81"/>
        <v>0</v>
      </c>
      <c r="AW58" s="94"/>
      <c r="AX58" s="32"/>
      <c r="AY58" s="32"/>
      <c r="AZ58" s="32"/>
      <c r="BA58" s="32">
        <f t="shared" si="82"/>
        <v>0</v>
      </c>
      <c r="BB58" s="47">
        <f t="shared" si="65"/>
        <v>0</v>
      </c>
      <c r="BC58" s="31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55">
        <f t="shared" si="67"/>
        <v>0</v>
      </c>
      <c r="CI58" s="26"/>
      <c r="CJ58" s="62"/>
      <c r="CK58" s="19">
        <f>SUM(BB58+CH58+CI58+CJ58)</f>
        <v>0</v>
      </c>
    </row>
    <row r="59" spans="1:89" ht="15" customHeight="1" x14ac:dyDescent="0.2">
      <c r="A59" s="6" t="s">
        <v>52</v>
      </c>
      <c r="B59" s="31"/>
      <c r="C59" s="32"/>
      <c r="D59" s="32"/>
      <c r="E59" s="32"/>
      <c r="F59" s="32"/>
      <c r="G59" s="32">
        <f t="shared" si="55"/>
        <v>0</v>
      </c>
      <c r="H59" s="94"/>
      <c r="I59" s="32"/>
      <c r="J59" s="32"/>
      <c r="K59" s="32"/>
      <c r="L59" s="32"/>
      <c r="M59" s="32"/>
      <c r="N59" s="32"/>
      <c r="O59" s="32"/>
      <c r="P59" s="32">
        <f t="shared" si="77"/>
        <v>0</v>
      </c>
      <c r="Q59" s="94"/>
      <c r="R59" s="32"/>
      <c r="S59" s="32"/>
      <c r="T59" s="32"/>
      <c r="U59" s="32"/>
      <c r="V59" s="32"/>
      <c r="W59" s="32">
        <f t="shared" si="78"/>
        <v>0</v>
      </c>
      <c r="X59" s="94"/>
      <c r="Y59" s="32"/>
      <c r="Z59" s="32"/>
      <c r="AA59" s="32"/>
      <c r="AB59" s="32"/>
      <c r="AC59" s="32">
        <f t="shared" si="79"/>
        <v>0</v>
      </c>
      <c r="AD59" s="94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>
        <f t="shared" si="80"/>
        <v>0</v>
      </c>
      <c r="AR59" s="94"/>
      <c r="AS59" s="32"/>
      <c r="AT59" s="32"/>
      <c r="AU59" s="32"/>
      <c r="AV59" s="32">
        <f t="shared" si="81"/>
        <v>0</v>
      </c>
      <c r="AW59" s="94"/>
      <c r="AX59" s="32"/>
      <c r="AY59" s="32"/>
      <c r="AZ59" s="32"/>
      <c r="BA59" s="32">
        <f t="shared" si="82"/>
        <v>0</v>
      </c>
      <c r="BB59" s="47">
        <f t="shared" si="65"/>
        <v>0</v>
      </c>
      <c r="BC59" s="31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55">
        <f t="shared" si="67"/>
        <v>0</v>
      </c>
      <c r="CI59" s="26"/>
      <c r="CJ59" s="62"/>
      <c r="CK59" s="19">
        <f>SUM(BB59+CH59+CI59+CJ59)</f>
        <v>0</v>
      </c>
    </row>
    <row r="60" spans="1:89" ht="15" customHeight="1" x14ac:dyDescent="0.2">
      <c r="A60" s="6" t="s">
        <v>53</v>
      </c>
      <c r="B60" s="31">
        <f>SUM(B61:B63)</f>
        <v>0</v>
      </c>
      <c r="C60" s="32">
        <f>SUM(C61:C63)</f>
        <v>0</v>
      </c>
      <c r="D60" s="32">
        <f>SUM(D61:D63)</f>
        <v>0</v>
      </c>
      <c r="E60" s="32">
        <f>SUM(E61:E63)</f>
        <v>0</v>
      </c>
      <c r="F60" s="32">
        <f>SUM(F61:F63)</f>
        <v>0</v>
      </c>
      <c r="G60" s="32">
        <f t="shared" si="55"/>
        <v>0</v>
      </c>
      <c r="H60" s="94">
        <f t="shared" ref="H60:O60" si="83">SUM(H61:H63)</f>
        <v>0</v>
      </c>
      <c r="I60" s="94">
        <f t="shared" si="83"/>
        <v>0</v>
      </c>
      <c r="J60" s="94">
        <f t="shared" si="83"/>
        <v>0</v>
      </c>
      <c r="K60" s="94">
        <f t="shared" si="83"/>
        <v>0</v>
      </c>
      <c r="L60" s="94">
        <f t="shared" si="83"/>
        <v>0</v>
      </c>
      <c r="M60" s="94">
        <f t="shared" si="83"/>
        <v>0</v>
      </c>
      <c r="N60" s="94">
        <f t="shared" si="83"/>
        <v>0</v>
      </c>
      <c r="O60" s="32">
        <f t="shared" si="83"/>
        <v>0</v>
      </c>
      <c r="P60" s="32">
        <f t="shared" si="77"/>
        <v>0</v>
      </c>
      <c r="Q60" s="94">
        <f t="shared" ref="Q60:V60" si="84">SUM(Q61:Q63)</f>
        <v>0</v>
      </c>
      <c r="R60" s="32">
        <f t="shared" si="84"/>
        <v>0</v>
      </c>
      <c r="S60" s="32">
        <f t="shared" si="84"/>
        <v>0</v>
      </c>
      <c r="T60" s="32">
        <f t="shared" si="84"/>
        <v>0</v>
      </c>
      <c r="U60" s="32">
        <f t="shared" si="84"/>
        <v>0</v>
      </c>
      <c r="V60" s="32">
        <f t="shared" si="84"/>
        <v>0</v>
      </c>
      <c r="W60" s="32">
        <f t="shared" si="78"/>
        <v>0</v>
      </c>
      <c r="X60" s="94">
        <f>SUM(X61:X63)</f>
        <v>0</v>
      </c>
      <c r="Y60" s="32">
        <f>SUM(Y61:Y63)</f>
        <v>0</v>
      </c>
      <c r="Z60" s="32">
        <f>SUM(Z61:Z63)</f>
        <v>0</v>
      </c>
      <c r="AA60" s="32">
        <f>SUM(AA61:AA63)</f>
        <v>0</v>
      </c>
      <c r="AB60" s="32">
        <f>SUM(AB61:AB63)</f>
        <v>0</v>
      </c>
      <c r="AC60" s="32">
        <f t="shared" si="79"/>
        <v>0</v>
      </c>
      <c r="AD60" s="94">
        <f t="shared" ref="AD60:AP60" si="85">SUM(AD61:AD63)</f>
        <v>0</v>
      </c>
      <c r="AE60" s="32">
        <f t="shared" si="85"/>
        <v>0</v>
      </c>
      <c r="AF60" s="32">
        <f t="shared" si="85"/>
        <v>0</v>
      </c>
      <c r="AG60" s="32">
        <f t="shared" si="85"/>
        <v>0</v>
      </c>
      <c r="AH60" s="32">
        <f t="shared" si="85"/>
        <v>0</v>
      </c>
      <c r="AI60" s="32">
        <f t="shared" si="85"/>
        <v>0</v>
      </c>
      <c r="AJ60" s="32">
        <f t="shared" ref="AJ60:AO60" si="86">SUM(AJ61:AJ63)</f>
        <v>0</v>
      </c>
      <c r="AK60" s="32">
        <f t="shared" si="86"/>
        <v>0</v>
      </c>
      <c r="AL60" s="32">
        <f t="shared" si="86"/>
        <v>0</v>
      </c>
      <c r="AM60" s="32">
        <f t="shared" si="86"/>
        <v>0</v>
      </c>
      <c r="AN60" s="32">
        <f>SUM(AN61:AN63)</f>
        <v>0</v>
      </c>
      <c r="AO60" s="32">
        <f t="shared" si="86"/>
        <v>0</v>
      </c>
      <c r="AP60" s="32">
        <f t="shared" si="85"/>
        <v>0</v>
      </c>
      <c r="AQ60" s="32">
        <f t="shared" si="80"/>
        <v>0</v>
      </c>
      <c r="AR60" s="94">
        <f>SUM(AR61:AR63)</f>
        <v>0</v>
      </c>
      <c r="AS60" s="32">
        <f>SUM(AS61:AS63)</f>
        <v>0</v>
      </c>
      <c r="AT60" s="32">
        <f>SUM(AT61:AT63)</f>
        <v>0</v>
      </c>
      <c r="AU60" s="32">
        <f>SUM(AU61:AU63)</f>
        <v>0</v>
      </c>
      <c r="AV60" s="32">
        <f t="shared" si="81"/>
        <v>0</v>
      </c>
      <c r="AW60" s="94">
        <f>SUM(AW61:AW63)</f>
        <v>0</v>
      </c>
      <c r="AX60" s="32">
        <f>SUM(AX61:AX63)</f>
        <v>0</v>
      </c>
      <c r="AY60" s="32">
        <f>SUM(AY61:AY63)</f>
        <v>0</v>
      </c>
      <c r="AZ60" s="32">
        <f>SUM(AZ61:AZ63)</f>
        <v>0</v>
      </c>
      <c r="BA60" s="32">
        <f t="shared" si="82"/>
        <v>0</v>
      </c>
      <c r="BB60" s="47">
        <f t="shared" si="65"/>
        <v>0</v>
      </c>
      <c r="BC60" s="31">
        <f>SUM(BC61:BC63)</f>
        <v>0</v>
      </c>
      <c r="BD60" s="32">
        <f t="shared" ref="BD60:CG60" si="87">SUM(BD61:BD63)</f>
        <v>0</v>
      </c>
      <c r="BE60" s="32">
        <f>SUM(BE61:BE63)</f>
        <v>0</v>
      </c>
      <c r="BF60" s="32">
        <f>SUM(BF61:BF63)</f>
        <v>0</v>
      </c>
      <c r="BG60" s="32">
        <f t="shared" si="87"/>
        <v>0</v>
      </c>
      <c r="BH60" s="32">
        <f t="shared" si="87"/>
        <v>0</v>
      </c>
      <c r="BI60" s="32">
        <f t="shared" si="87"/>
        <v>0</v>
      </c>
      <c r="BJ60" s="32">
        <f t="shared" si="87"/>
        <v>0</v>
      </c>
      <c r="BK60" s="32">
        <f t="shared" si="87"/>
        <v>0</v>
      </c>
      <c r="BL60" s="32">
        <f t="shared" si="87"/>
        <v>0</v>
      </c>
      <c r="BM60" s="32">
        <f t="shared" si="87"/>
        <v>0</v>
      </c>
      <c r="BN60" s="32">
        <f t="shared" si="87"/>
        <v>0</v>
      </c>
      <c r="BO60" s="32">
        <f t="shared" si="87"/>
        <v>0</v>
      </c>
      <c r="BP60" s="32">
        <f t="shared" si="87"/>
        <v>0</v>
      </c>
      <c r="BQ60" s="32">
        <f t="shared" si="87"/>
        <v>0</v>
      </c>
      <c r="BR60" s="32">
        <f t="shared" si="87"/>
        <v>0</v>
      </c>
      <c r="BS60" s="32">
        <f t="shared" si="87"/>
        <v>0</v>
      </c>
      <c r="BT60" s="32">
        <f t="shared" si="87"/>
        <v>0</v>
      </c>
      <c r="BU60" s="32">
        <f t="shared" si="87"/>
        <v>0</v>
      </c>
      <c r="BV60" s="32">
        <f t="shared" si="87"/>
        <v>0</v>
      </c>
      <c r="BW60" s="32">
        <f t="shared" si="87"/>
        <v>0</v>
      </c>
      <c r="BX60" s="32">
        <f t="shared" si="87"/>
        <v>0</v>
      </c>
      <c r="BY60" s="32">
        <f t="shared" si="87"/>
        <v>0</v>
      </c>
      <c r="BZ60" s="32">
        <f t="shared" si="87"/>
        <v>0</v>
      </c>
      <c r="CA60" s="32">
        <f t="shared" si="87"/>
        <v>0</v>
      </c>
      <c r="CB60" s="32">
        <f t="shared" si="87"/>
        <v>0</v>
      </c>
      <c r="CC60" s="32">
        <f t="shared" si="87"/>
        <v>0</v>
      </c>
      <c r="CD60" s="32">
        <f t="shared" si="87"/>
        <v>0</v>
      </c>
      <c r="CE60" s="32">
        <f t="shared" si="87"/>
        <v>0</v>
      </c>
      <c r="CF60" s="32">
        <f t="shared" si="87"/>
        <v>0</v>
      </c>
      <c r="CG60" s="32">
        <f t="shared" si="87"/>
        <v>0</v>
      </c>
      <c r="CH60" s="55">
        <f t="shared" si="67"/>
        <v>0</v>
      </c>
      <c r="CI60" s="61">
        <f>SUM(CI61:CI64)</f>
        <v>1080</v>
      </c>
      <c r="CJ60" s="62"/>
      <c r="CK60" s="19">
        <f>SUM(CK61:CK63)</f>
        <v>1080</v>
      </c>
    </row>
    <row r="61" spans="1:89" ht="15" customHeight="1" x14ac:dyDescent="0.2">
      <c r="A61" s="87" t="s">
        <v>114</v>
      </c>
      <c r="B61" s="31"/>
      <c r="C61" s="32"/>
      <c r="D61" s="32"/>
      <c r="E61" s="32"/>
      <c r="F61" s="32"/>
      <c r="G61" s="32">
        <f t="shared" si="55"/>
        <v>0</v>
      </c>
      <c r="H61" s="94"/>
      <c r="I61" s="32"/>
      <c r="J61" s="32"/>
      <c r="K61" s="32"/>
      <c r="L61" s="32"/>
      <c r="M61" s="32"/>
      <c r="N61" s="32"/>
      <c r="O61" s="32"/>
      <c r="P61" s="32">
        <f t="shared" si="77"/>
        <v>0</v>
      </c>
      <c r="Q61" s="94"/>
      <c r="R61" s="32"/>
      <c r="S61" s="32"/>
      <c r="T61" s="32"/>
      <c r="U61" s="32"/>
      <c r="V61" s="32"/>
      <c r="W61" s="32">
        <f t="shared" si="78"/>
        <v>0</v>
      </c>
      <c r="X61" s="94"/>
      <c r="Y61" s="32"/>
      <c r="Z61" s="32"/>
      <c r="AA61" s="32"/>
      <c r="AB61" s="32"/>
      <c r="AC61" s="32">
        <f t="shared" si="79"/>
        <v>0</v>
      </c>
      <c r="AD61" s="94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>
        <f t="shared" si="80"/>
        <v>0</v>
      </c>
      <c r="AR61" s="94"/>
      <c r="AS61" s="32"/>
      <c r="AT61" s="32"/>
      <c r="AU61" s="32"/>
      <c r="AV61" s="32">
        <f t="shared" si="81"/>
        <v>0</v>
      </c>
      <c r="AW61" s="94"/>
      <c r="AX61" s="32"/>
      <c r="AY61" s="32"/>
      <c r="AZ61" s="32"/>
      <c r="BA61" s="32">
        <f t="shared" si="82"/>
        <v>0</v>
      </c>
      <c r="BB61" s="47">
        <f t="shared" si="65"/>
        <v>0</v>
      </c>
      <c r="BC61" s="31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55">
        <f t="shared" si="67"/>
        <v>0</v>
      </c>
      <c r="CI61" s="26">
        <v>1080</v>
      </c>
      <c r="CJ61" s="62"/>
      <c r="CK61" s="19">
        <f>SUM(BB61+CH61+CI61+CJ61)</f>
        <v>1080</v>
      </c>
    </row>
    <row r="62" spans="1:89" ht="15" customHeight="1" x14ac:dyDescent="0.2">
      <c r="A62" s="87" t="s">
        <v>115</v>
      </c>
      <c r="B62" s="31"/>
      <c r="C62" s="32"/>
      <c r="D62" s="32"/>
      <c r="E62" s="32"/>
      <c r="F62" s="32"/>
      <c r="G62" s="32">
        <f t="shared" si="55"/>
        <v>0</v>
      </c>
      <c r="H62" s="94"/>
      <c r="I62" s="32"/>
      <c r="J62" s="32"/>
      <c r="K62" s="32"/>
      <c r="L62" s="32"/>
      <c r="M62" s="32"/>
      <c r="N62" s="32"/>
      <c r="O62" s="32"/>
      <c r="P62" s="32">
        <f t="shared" si="77"/>
        <v>0</v>
      </c>
      <c r="Q62" s="94"/>
      <c r="R62" s="32"/>
      <c r="S62" s="32"/>
      <c r="T62" s="32"/>
      <c r="U62" s="32"/>
      <c r="V62" s="32"/>
      <c r="W62" s="32">
        <f t="shared" si="78"/>
        <v>0</v>
      </c>
      <c r="X62" s="94"/>
      <c r="Y62" s="32"/>
      <c r="Z62" s="32"/>
      <c r="AA62" s="32"/>
      <c r="AB62" s="32"/>
      <c r="AC62" s="32">
        <f t="shared" si="79"/>
        <v>0</v>
      </c>
      <c r="AD62" s="94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>
        <f t="shared" si="80"/>
        <v>0</v>
      </c>
      <c r="AR62" s="94"/>
      <c r="AS62" s="32"/>
      <c r="AT62" s="32"/>
      <c r="AU62" s="32"/>
      <c r="AV62" s="32">
        <f t="shared" si="81"/>
        <v>0</v>
      </c>
      <c r="AW62" s="94"/>
      <c r="AX62" s="32"/>
      <c r="AY62" s="32"/>
      <c r="AZ62" s="32"/>
      <c r="BA62" s="32">
        <f t="shared" si="82"/>
        <v>0</v>
      </c>
      <c r="BB62" s="47">
        <f t="shared" si="65"/>
        <v>0</v>
      </c>
      <c r="BC62" s="31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55">
        <f t="shared" si="67"/>
        <v>0</v>
      </c>
      <c r="CI62" s="26"/>
      <c r="CJ62" s="62"/>
      <c r="CK62" s="19">
        <f>SUM(BB62+CH62+CI62+CJ62)</f>
        <v>0</v>
      </c>
    </row>
    <row r="63" spans="1:89" ht="15" customHeight="1" x14ac:dyDescent="0.2">
      <c r="A63" s="87" t="s">
        <v>116</v>
      </c>
      <c r="B63" s="31"/>
      <c r="C63" s="32"/>
      <c r="D63" s="32"/>
      <c r="E63" s="32"/>
      <c r="F63" s="32"/>
      <c r="G63" s="32">
        <f t="shared" si="55"/>
        <v>0</v>
      </c>
      <c r="H63" s="94"/>
      <c r="I63" s="32"/>
      <c r="J63" s="32"/>
      <c r="K63" s="32"/>
      <c r="L63" s="32"/>
      <c r="M63" s="32"/>
      <c r="N63" s="32"/>
      <c r="O63" s="32"/>
      <c r="P63" s="32">
        <f t="shared" si="77"/>
        <v>0</v>
      </c>
      <c r="Q63" s="94"/>
      <c r="R63" s="32"/>
      <c r="S63" s="32"/>
      <c r="T63" s="32"/>
      <c r="U63" s="32"/>
      <c r="V63" s="32"/>
      <c r="W63" s="32">
        <f t="shared" si="78"/>
        <v>0</v>
      </c>
      <c r="X63" s="94"/>
      <c r="Y63" s="32"/>
      <c r="Z63" s="32"/>
      <c r="AA63" s="32"/>
      <c r="AB63" s="32"/>
      <c r="AC63" s="32">
        <f t="shared" si="79"/>
        <v>0</v>
      </c>
      <c r="AD63" s="94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>
        <f t="shared" si="80"/>
        <v>0</v>
      </c>
      <c r="AR63" s="94"/>
      <c r="AS63" s="32"/>
      <c r="AT63" s="32"/>
      <c r="AU63" s="32"/>
      <c r="AV63" s="32">
        <f t="shared" si="81"/>
        <v>0</v>
      </c>
      <c r="AW63" s="94"/>
      <c r="AX63" s="32"/>
      <c r="AY63" s="32"/>
      <c r="AZ63" s="32"/>
      <c r="BA63" s="32">
        <f t="shared" si="82"/>
        <v>0</v>
      </c>
      <c r="BB63" s="47">
        <f t="shared" si="65"/>
        <v>0</v>
      </c>
      <c r="BC63" s="31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55">
        <f t="shared" si="67"/>
        <v>0</v>
      </c>
      <c r="CI63" s="26"/>
      <c r="CJ63" s="62"/>
      <c r="CK63" s="19">
        <f>SUM(BB63+CH63+CI63+CJ63)</f>
        <v>0</v>
      </c>
    </row>
    <row r="64" spans="1:89" ht="15" customHeight="1" x14ac:dyDescent="0.2">
      <c r="A64" s="6" t="s">
        <v>54</v>
      </c>
      <c r="B64" s="31"/>
      <c r="C64" s="32"/>
      <c r="D64" s="32"/>
      <c r="E64" s="32"/>
      <c r="F64" s="32"/>
      <c r="G64" s="32">
        <f t="shared" si="55"/>
        <v>0</v>
      </c>
      <c r="H64" s="94"/>
      <c r="I64" s="32"/>
      <c r="J64" s="32"/>
      <c r="K64" s="32"/>
      <c r="L64" s="32"/>
      <c r="M64" s="32"/>
      <c r="N64" s="32"/>
      <c r="O64" s="32"/>
      <c r="P64" s="32">
        <f t="shared" si="77"/>
        <v>0</v>
      </c>
      <c r="Q64" s="94"/>
      <c r="R64" s="32"/>
      <c r="S64" s="32"/>
      <c r="T64" s="32"/>
      <c r="U64" s="32"/>
      <c r="V64" s="32"/>
      <c r="W64" s="32">
        <f t="shared" si="78"/>
        <v>0</v>
      </c>
      <c r="X64" s="94"/>
      <c r="Y64" s="32"/>
      <c r="Z64" s="32"/>
      <c r="AA64" s="32"/>
      <c r="AB64" s="32"/>
      <c r="AC64" s="32">
        <f t="shared" si="79"/>
        <v>0</v>
      </c>
      <c r="AD64" s="94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>
        <f t="shared" si="80"/>
        <v>0</v>
      </c>
      <c r="AR64" s="94"/>
      <c r="AS64" s="32"/>
      <c r="AT64" s="32"/>
      <c r="AU64" s="32"/>
      <c r="AV64" s="32">
        <f t="shared" si="81"/>
        <v>0</v>
      </c>
      <c r="AW64" s="94"/>
      <c r="AX64" s="32"/>
      <c r="AY64" s="32"/>
      <c r="AZ64" s="32"/>
      <c r="BA64" s="32">
        <f t="shared" si="82"/>
        <v>0</v>
      </c>
      <c r="BB64" s="47">
        <f t="shared" ref="BB64:BB96" si="88">SUM(BA64,AV64,AQ64,AC64,W64,P64,G64)</f>
        <v>0</v>
      </c>
      <c r="BC64" s="31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55">
        <f t="shared" si="67"/>
        <v>0</v>
      </c>
      <c r="CI64" s="26"/>
      <c r="CJ64" s="62"/>
      <c r="CK64" s="19">
        <f>SUM(BB64+CH64+CI64+CJ64)</f>
        <v>0</v>
      </c>
    </row>
    <row r="65" spans="1:89" ht="15" customHeight="1" x14ac:dyDescent="0.2">
      <c r="A65" s="6" t="s">
        <v>55</v>
      </c>
      <c r="B65" s="31">
        <f>SUM(B66:B68)</f>
        <v>0</v>
      </c>
      <c r="C65" s="32">
        <f>SUM(C66:C68)</f>
        <v>0</v>
      </c>
      <c r="D65" s="32">
        <f>SUM(D66:D68)</f>
        <v>0</v>
      </c>
      <c r="E65" s="32">
        <f>SUM(E66:E68)</f>
        <v>0</v>
      </c>
      <c r="F65" s="32">
        <f>SUM(F66:F68)</f>
        <v>0</v>
      </c>
      <c r="G65" s="32">
        <f t="shared" si="55"/>
        <v>0</v>
      </c>
      <c r="H65" s="94">
        <f t="shared" ref="H65:O65" si="89">SUM(H66:H68)</f>
        <v>0</v>
      </c>
      <c r="I65" s="94">
        <f t="shared" si="89"/>
        <v>0</v>
      </c>
      <c r="J65" s="94">
        <f t="shared" si="89"/>
        <v>0</v>
      </c>
      <c r="K65" s="94">
        <f t="shared" si="89"/>
        <v>0</v>
      </c>
      <c r="L65" s="94">
        <f t="shared" si="89"/>
        <v>0</v>
      </c>
      <c r="M65" s="94">
        <f t="shared" si="89"/>
        <v>0</v>
      </c>
      <c r="N65" s="94">
        <f t="shared" si="89"/>
        <v>0</v>
      </c>
      <c r="O65" s="32">
        <f t="shared" si="89"/>
        <v>0</v>
      </c>
      <c r="P65" s="32">
        <f t="shared" si="77"/>
        <v>0</v>
      </c>
      <c r="Q65" s="94">
        <f t="shared" ref="Q65:V65" si="90">SUM(Q66:Q68)</f>
        <v>0</v>
      </c>
      <c r="R65" s="32">
        <f t="shared" si="90"/>
        <v>0</v>
      </c>
      <c r="S65" s="32">
        <f t="shared" si="90"/>
        <v>0</v>
      </c>
      <c r="T65" s="32">
        <f t="shared" si="90"/>
        <v>0</v>
      </c>
      <c r="U65" s="32">
        <f t="shared" si="90"/>
        <v>0</v>
      </c>
      <c r="V65" s="32">
        <f t="shared" si="90"/>
        <v>0</v>
      </c>
      <c r="W65" s="32">
        <f t="shared" si="78"/>
        <v>0</v>
      </c>
      <c r="X65" s="94">
        <f>SUM(X66:X68)</f>
        <v>0</v>
      </c>
      <c r="Y65" s="32">
        <f>SUM(Y66:Y68)</f>
        <v>0</v>
      </c>
      <c r="Z65" s="32">
        <f>SUM(Z66:Z68)</f>
        <v>0</v>
      </c>
      <c r="AA65" s="32">
        <f>SUM(AA66:AA68)</f>
        <v>0</v>
      </c>
      <c r="AB65" s="32">
        <f>SUM(AB66:AB68)</f>
        <v>0</v>
      </c>
      <c r="AC65" s="32">
        <f t="shared" si="79"/>
        <v>0</v>
      </c>
      <c r="AD65" s="94">
        <f t="shared" ref="AD65:AP65" si="91">SUM(AD66:AD68)</f>
        <v>0</v>
      </c>
      <c r="AE65" s="32">
        <f t="shared" si="91"/>
        <v>0</v>
      </c>
      <c r="AF65" s="32">
        <f t="shared" si="91"/>
        <v>0</v>
      </c>
      <c r="AG65" s="32">
        <f t="shared" si="91"/>
        <v>0</v>
      </c>
      <c r="AH65" s="32">
        <f t="shared" si="91"/>
        <v>0</v>
      </c>
      <c r="AI65" s="32">
        <f t="shared" si="91"/>
        <v>0</v>
      </c>
      <c r="AJ65" s="32">
        <f t="shared" ref="AJ65:AO65" si="92">SUM(AJ66:AJ68)</f>
        <v>0</v>
      </c>
      <c r="AK65" s="32">
        <f t="shared" si="92"/>
        <v>0</v>
      </c>
      <c r="AL65" s="32">
        <f t="shared" si="92"/>
        <v>0</v>
      </c>
      <c r="AM65" s="32">
        <f t="shared" si="92"/>
        <v>0</v>
      </c>
      <c r="AN65" s="32">
        <f>SUM(AN66:AN68)</f>
        <v>0</v>
      </c>
      <c r="AO65" s="32">
        <f t="shared" si="92"/>
        <v>0</v>
      </c>
      <c r="AP65" s="32">
        <f t="shared" si="91"/>
        <v>0</v>
      </c>
      <c r="AQ65" s="32">
        <f t="shared" si="80"/>
        <v>0</v>
      </c>
      <c r="AR65" s="94">
        <f>SUM(AR66:AR68)</f>
        <v>0</v>
      </c>
      <c r="AS65" s="32">
        <f>SUM(AS66:AS68)</f>
        <v>0</v>
      </c>
      <c r="AT65" s="32">
        <f>SUM(AT66:AT68)</f>
        <v>0</v>
      </c>
      <c r="AU65" s="32">
        <f>SUM(AU66:AU68)</f>
        <v>0</v>
      </c>
      <c r="AV65" s="32">
        <f t="shared" si="81"/>
        <v>0</v>
      </c>
      <c r="AW65" s="94">
        <f>SUM(AW66:AW68)</f>
        <v>0</v>
      </c>
      <c r="AX65" s="32">
        <f>SUM(AX66:AX68)</f>
        <v>0</v>
      </c>
      <c r="AY65" s="32">
        <f>SUM(AY66:AY68)</f>
        <v>0</v>
      </c>
      <c r="AZ65" s="32">
        <f>SUM(AZ66:AZ68)</f>
        <v>0</v>
      </c>
      <c r="BA65" s="32">
        <f t="shared" si="82"/>
        <v>0</v>
      </c>
      <c r="BB65" s="47">
        <f t="shared" si="88"/>
        <v>0</v>
      </c>
      <c r="BC65" s="31">
        <f>SUM(BC66:BC68)</f>
        <v>0</v>
      </c>
      <c r="BD65" s="32">
        <f t="shared" ref="BD65:CG65" si="93">SUM(BD66:BD68)</f>
        <v>0</v>
      </c>
      <c r="BE65" s="32">
        <f>SUM(BE66:BE68)</f>
        <v>0</v>
      </c>
      <c r="BF65" s="32">
        <f>SUM(BF66:BF68)</f>
        <v>0</v>
      </c>
      <c r="BG65" s="32">
        <f t="shared" si="93"/>
        <v>0</v>
      </c>
      <c r="BH65" s="32">
        <f t="shared" si="93"/>
        <v>0</v>
      </c>
      <c r="BI65" s="32">
        <f t="shared" si="93"/>
        <v>0</v>
      </c>
      <c r="BJ65" s="32">
        <f t="shared" si="93"/>
        <v>0</v>
      </c>
      <c r="BK65" s="32">
        <f t="shared" si="93"/>
        <v>0</v>
      </c>
      <c r="BL65" s="32">
        <f t="shared" si="93"/>
        <v>0</v>
      </c>
      <c r="BM65" s="32">
        <f t="shared" si="93"/>
        <v>0</v>
      </c>
      <c r="BN65" s="32">
        <f t="shared" si="93"/>
        <v>0</v>
      </c>
      <c r="BO65" s="32">
        <f t="shared" si="93"/>
        <v>0</v>
      </c>
      <c r="BP65" s="32">
        <f t="shared" si="93"/>
        <v>0</v>
      </c>
      <c r="BQ65" s="32">
        <f t="shared" si="93"/>
        <v>0</v>
      </c>
      <c r="BR65" s="32">
        <f t="shared" si="93"/>
        <v>0</v>
      </c>
      <c r="BS65" s="32">
        <f t="shared" si="93"/>
        <v>0</v>
      </c>
      <c r="BT65" s="32">
        <f t="shared" si="93"/>
        <v>0</v>
      </c>
      <c r="BU65" s="32">
        <f t="shared" si="93"/>
        <v>0</v>
      </c>
      <c r="BV65" s="32">
        <f t="shared" si="93"/>
        <v>0</v>
      </c>
      <c r="BW65" s="32">
        <f t="shared" si="93"/>
        <v>0</v>
      </c>
      <c r="BX65" s="32">
        <f t="shared" si="93"/>
        <v>0</v>
      </c>
      <c r="BY65" s="32">
        <f t="shared" si="93"/>
        <v>0</v>
      </c>
      <c r="BZ65" s="32">
        <f t="shared" si="93"/>
        <v>0</v>
      </c>
      <c r="CA65" s="32">
        <f t="shared" si="93"/>
        <v>0</v>
      </c>
      <c r="CB65" s="32">
        <f t="shared" si="93"/>
        <v>0</v>
      </c>
      <c r="CC65" s="32">
        <f t="shared" si="93"/>
        <v>0</v>
      </c>
      <c r="CD65" s="32">
        <f t="shared" si="93"/>
        <v>0</v>
      </c>
      <c r="CE65" s="32">
        <f t="shared" si="93"/>
        <v>0</v>
      </c>
      <c r="CF65" s="32">
        <f t="shared" si="93"/>
        <v>0</v>
      </c>
      <c r="CG65" s="32">
        <f t="shared" si="93"/>
        <v>0</v>
      </c>
      <c r="CH65" s="55">
        <f t="shared" si="67"/>
        <v>0</v>
      </c>
      <c r="CI65" s="61">
        <f>SUM(CI66:CI68)</f>
        <v>199500</v>
      </c>
      <c r="CJ65" s="62"/>
      <c r="CK65" s="19">
        <f>SUM(CK66:CK68)</f>
        <v>199500</v>
      </c>
    </row>
    <row r="66" spans="1:89" ht="15" customHeight="1" x14ac:dyDescent="0.2">
      <c r="A66" s="87" t="s">
        <v>117</v>
      </c>
      <c r="B66" s="31"/>
      <c r="C66" s="32"/>
      <c r="D66" s="32"/>
      <c r="E66" s="32"/>
      <c r="F66" s="32"/>
      <c r="G66" s="32">
        <f t="shared" si="55"/>
        <v>0</v>
      </c>
      <c r="H66" s="94"/>
      <c r="I66" s="32"/>
      <c r="J66" s="32"/>
      <c r="K66" s="32"/>
      <c r="L66" s="32"/>
      <c r="M66" s="32"/>
      <c r="N66" s="32"/>
      <c r="O66" s="32"/>
      <c r="P66" s="32">
        <f t="shared" si="77"/>
        <v>0</v>
      </c>
      <c r="Q66" s="94"/>
      <c r="R66" s="32"/>
      <c r="S66" s="32"/>
      <c r="T66" s="32"/>
      <c r="U66" s="32"/>
      <c r="V66" s="32"/>
      <c r="W66" s="32">
        <f t="shared" si="78"/>
        <v>0</v>
      </c>
      <c r="X66" s="94"/>
      <c r="Y66" s="32"/>
      <c r="Z66" s="32"/>
      <c r="AA66" s="32"/>
      <c r="AB66" s="32"/>
      <c r="AC66" s="32">
        <f t="shared" si="79"/>
        <v>0</v>
      </c>
      <c r="AD66" s="94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>
        <f t="shared" si="80"/>
        <v>0</v>
      </c>
      <c r="AR66" s="94"/>
      <c r="AS66" s="32"/>
      <c r="AT66" s="32"/>
      <c r="AU66" s="32"/>
      <c r="AV66" s="32">
        <f t="shared" si="81"/>
        <v>0</v>
      </c>
      <c r="AW66" s="94"/>
      <c r="AX66" s="32"/>
      <c r="AY66" s="32"/>
      <c r="AZ66" s="32"/>
      <c r="BA66" s="32">
        <f t="shared" si="82"/>
        <v>0</v>
      </c>
      <c r="BB66" s="47">
        <f t="shared" si="88"/>
        <v>0</v>
      </c>
      <c r="BC66" s="31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55">
        <f t="shared" si="67"/>
        <v>0</v>
      </c>
      <c r="CI66" s="26">
        <v>91600</v>
      </c>
      <c r="CJ66" s="62"/>
      <c r="CK66" s="19">
        <f t="shared" ref="CK66:CK79" si="94">SUM(BB66+CH66+CI66+CJ66)</f>
        <v>91600</v>
      </c>
    </row>
    <row r="67" spans="1:89" ht="15" customHeight="1" x14ac:dyDescent="0.2">
      <c r="A67" s="87" t="s">
        <v>118</v>
      </c>
      <c r="B67" s="31"/>
      <c r="C67" s="32"/>
      <c r="D67" s="32"/>
      <c r="E67" s="32"/>
      <c r="F67" s="32"/>
      <c r="G67" s="32">
        <f t="shared" si="55"/>
        <v>0</v>
      </c>
      <c r="H67" s="94"/>
      <c r="I67" s="32"/>
      <c r="J67" s="32"/>
      <c r="K67" s="32"/>
      <c r="L67" s="32"/>
      <c r="M67" s="32"/>
      <c r="N67" s="32"/>
      <c r="O67" s="32"/>
      <c r="P67" s="32">
        <f t="shared" si="77"/>
        <v>0</v>
      </c>
      <c r="Q67" s="94"/>
      <c r="R67" s="32"/>
      <c r="S67" s="32"/>
      <c r="T67" s="32"/>
      <c r="U67" s="32"/>
      <c r="V67" s="32"/>
      <c r="W67" s="32">
        <f t="shared" si="78"/>
        <v>0</v>
      </c>
      <c r="X67" s="94"/>
      <c r="Y67" s="32"/>
      <c r="Z67" s="32"/>
      <c r="AA67" s="32"/>
      <c r="AB67" s="32"/>
      <c r="AC67" s="32">
        <f t="shared" si="79"/>
        <v>0</v>
      </c>
      <c r="AD67" s="94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>
        <f t="shared" si="80"/>
        <v>0</v>
      </c>
      <c r="AR67" s="94"/>
      <c r="AS67" s="32"/>
      <c r="AT67" s="32"/>
      <c r="AU67" s="32"/>
      <c r="AV67" s="32">
        <f t="shared" si="81"/>
        <v>0</v>
      </c>
      <c r="AW67" s="94"/>
      <c r="AX67" s="32"/>
      <c r="AY67" s="32"/>
      <c r="AZ67" s="32"/>
      <c r="BA67" s="32">
        <f t="shared" si="82"/>
        <v>0</v>
      </c>
      <c r="BB67" s="47">
        <f t="shared" si="88"/>
        <v>0</v>
      </c>
      <c r="BC67" s="31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55">
        <f t="shared" si="67"/>
        <v>0</v>
      </c>
      <c r="CI67" s="26">
        <v>6100</v>
      </c>
      <c r="CJ67" s="62"/>
      <c r="CK67" s="19">
        <f t="shared" si="94"/>
        <v>6100</v>
      </c>
    </row>
    <row r="68" spans="1:89" ht="15" customHeight="1" x14ac:dyDescent="0.2">
      <c r="A68" s="87" t="s">
        <v>119</v>
      </c>
      <c r="B68" s="31"/>
      <c r="C68" s="32"/>
      <c r="D68" s="32"/>
      <c r="E68" s="32"/>
      <c r="F68" s="32"/>
      <c r="G68" s="32">
        <f t="shared" si="55"/>
        <v>0</v>
      </c>
      <c r="H68" s="94"/>
      <c r="I68" s="32"/>
      <c r="J68" s="32"/>
      <c r="K68" s="32"/>
      <c r="L68" s="32"/>
      <c r="M68" s="32"/>
      <c r="N68" s="32"/>
      <c r="O68" s="32"/>
      <c r="P68" s="32">
        <f t="shared" si="77"/>
        <v>0</v>
      </c>
      <c r="Q68" s="94"/>
      <c r="R68" s="32"/>
      <c r="S68" s="32"/>
      <c r="T68" s="32"/>
      <c r="U68" s="32"/>
      <c r="V68" s="32"/>
      <c r="W68" s="32">
        <f t="shared" si="78"/>
        <v>0</v>
      </c>
      <c r="X68" s="94"/>
      <c r="Y68" s="32"/>
      <c r="Z68" s="32"/>
      <c r="AA68" s="32"/>
      <c r="AB68" s="32"/>
      <c r="AC68" s="32">
        <f t="shared" si="79"/>
        <v>0</v>
      </c>
      <c r="AD68" s="94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>
        <f t="shared" si="80"/>
        <v>0</v>
      </c>
      <c r="AR68" s="94"/>
      <c r="AS68" s="32"/>
      <c r="AT68" s="32"/>
      <c r="AU68" s="32"/>
      <c r="AV68" s="32">
        <f t="shared" si="81"/>
        <v>0</v>
      </c>
      <c r="AW68" s="94"/>
      <c r="AX68" s="32"/>
      <c r="AY68" s="32"/>
      <c r="AZ68" s="32"/>
      <c r="BA68" s="32">
        <f t="shared" si="82"/>
        <v>0</v>
      </c>
      <c r="BB68" s="47">
        <f t="shared" si="88"/>
        <v>0</v>
      </c>
      <c r="BC68" s="31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55">
        <f t="shared" si="67"/>
        <v>0</v>
      </c>
      <c r="CI68" s="26">
        <v>101800</v>
      </c>
      <c r="CJ68" s="62"/>
      <c r="CK68" s="19">
        <f t="shared" si="94"/>
        <v>101800</v>
      </c>
    </row>
    <row r="69" spans="1:89" ht="15" customHeight="1" x14ac:dyDescent="0.2">
      <c r="A69" s="6" t="s">
        <v>325</v>
      </c>
      <c r="B69" s="31"/>
      <c r="C69" s="32"/>
      <c r="D69" s="32"/>
      <c r="E69" s="32"/>
      <c r="F69" s="32"/>
      <c r="G69" s="32">
        <f>SUM(B69:F69)</f>
        <v>0</v>
      </c>
      <c r="H69" s="94"/>
      <c r="I69" s="32"/>
      <c r="J69" s="32"/>
      <c r="K69" s="32"/>
      <c r="L69" s="32"/>
      <c r="M69" s="32"/>
      <c r="N69" s="32"/>
      <c r="O69" s="32"/>
      <c r="P69" s="32">
        <f>SUM(H69:O69)</f>
        <v>0</v>
      </c>
      <c r="Q69" s="94"/>
      <c r="R69" s="32"/>
      <c r="S69" s="32"/>
      <c r="T69" s="32"/>
      <c r="U69" s="32"/>
      <c r="V69" s="32"/>
      <c r="W69" s="32">
        <f>SUM(Q69:V69)</f>
        <v>0</v>
      </c>
      <c r="X69" s="94"/>
      <c r="Y69" s="32"/>
      <c r="Z69" s="32"/>
      <c r="AA69" s="32"/>
      <c r="AB69" s="32"/>
      <c r="AC69" s="32">
        <f>SUM(X69:AB69)</f>
        <v>0</v>
      </c>
      <c r="AD69" s="94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>
        <f>SUM(AD69:AP69)</f>
        <v>0</v>
      </c>
      <c r="AR69" s="94"/>
      <c r="AS69" s="32"/>
      <c r="AT69" s="32"/>
      <c r="AU69" s="32"/>
      <c r="AV69" s="32">
        <f>SUM(AR69:AU69)</f>
        <v>0</v>
      </c>
      <c r="AW69" s="94"/>
      <c r="AX69" s="32"/>
      <c r="AY69" s="32"/>
      <c r="AZ69" s="32"/>
      <c r="BA69" s="32">
        <f>SUM(AW69:AZ69)</f>
        <v>0</v>
      </c>
      <c r="BB69" s="47">
        <f>SUM(BA69,AV69,AQ69,AC69,W69,P69,G69)</f>
        <v>0</v>
      </c>
      <c r="BC69" s="31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55">
        <f t="shared" si="67"/>
        <v>0</v>
      </c>
      <c r="CI69" s="26">
        <v>70400</v>
      </c>
      <c r="CJ69" s="62"/>
      <c r="CK69" s="19">
        <f t="shared" si="94"/>
        <v>70400</v>
      </c>
    </row>
    <row r="70" spans="1:89" ht="15" customHeight="1" x14ac:dyDescent="0.2">
      <c r="A70" s="6" t="s">
        <v>56</v>
      </c>
      <c r="B70" s="31"/>
      <c r="C70" s="32"/>
      <c r="D70" s="32"/>
      <c r="E70" s="32"/>
      <c r="F70" s="32"/>
      <c r="G70" s="32">
        <f t="shared" si="55"/>
        <v>0</v>
      </c>
      <c r="H70" s="94"/>
      <c r="I70" s="32"/>
      <c r="J70" s="32"/>
      <c r="K70" s="32"/>
      <c r="L70" s="32"/>
      <c r="M70" s="32"/>
      <c r="N70" s="32"/>
      <c r="O70" s="32"/>
      <c r="P70" s="32">
        <f t="shared" si="77"/>
        <v>0</v>
      </c>
      <c r="Q70" s="94"/>
      <c r="R70" s="32"/>
      <c r="S70" s="32"/>
      <c r="T70" s="32"/>
      <c r="U70" s="32"/>
      <c r="V70" s="32"/>
      <c r="W70" s="32">
        <f t="shared" si="78"/>
        <v>0</v>
      </c>
      <c r="X70" s="94"/>
      <c r="Y70" s="32"/>
      <c r="Z70" s="32"/>
      <c r="AA70" s="32"/>
      <c r="AB70" s="32"/>
      <c r="AC70" s="32">
        <f t="shared" si="79"/>
        <v>0</v>
      </c>
      <c r="AD70" s="94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>
        <f t="shared" si="80"/>
        <v>0</v>
      </c>
      <c r="AR70" s="94"/>
      <c r="AS70" s="32"/>
      <c r="AT70" s="32"/>
      <c r="AU70" s="32"/>
      <c r="AV70" s="32">
        <f t="shared" si="81"/>
        <v>0</v>
      </c>
      <c r="AW70" s="94"/>
      <c r="AX70" s="32"/>
      <c r="AY70" s="32"/>
      <c r="AZ70" s="32"/>
      <c r="BA70" s="32">
        <f t="shared" si="82"/>
        <v>0</v>
      </c>
      <c r="BB70" s="47">
        <f t="shared" si="88"/>
        <v>0</v>
      </c>
      <c r="BC70" s="31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55">
        <f t="shared" si="67"/>
        <v>0</v>
      </c>
      <c r="CI70" s="26"/>
      <c r="CJ70" s="62"/>
      <c r="CK70" s="19">
        <f t="shared" si="94"/>
        <v>0</v>
      </c>
    </row>
    <row r="71" spans="1:89" ht="15" customHeight="1" x14ac:dyDescent="0.2">
      <c r="A71" s="6" t="s">
        <v>57</v>
      </c>
      <c r="B71" s="31"/>
      <c r="C71" s="32"/>
      <c r="D71" s="32"/>
      <c r="E71" s="32"/>
      <c r="F71" s="32"/>
      <c r="G71" s="32">
        <f t="shared" si="55"/>
        <v>0</v>
      </c>
      <c r="H71" s="94"/>
      <c r="I71" s="32"/>
      <c r="J71" s="32"/>
      <c r="K71" s="32"/>
      <c r="L71" s="32"/>
      <c r="M71" s="32"/>
      <c r="N71" s="32"/>
      <c r="O71" s="32"/>
      <c r="P71" s="32">
        <f t="shared" si="77"/>
        <v>0</v>
      </c>
      <c r="Q71" s="94"/>
      <c r="R71" s="32"/>
      <c r="S71" s="32"/>
      <c r="T71" s="32"/>
      <c r="U71" s="32"/>
      <c r="V71" s="32"/>
      <c r="W71" s="32">
        <f t="shared" si="78"/>
        <v>0</v>
      </c>
      <c r="X71" s="94"/>
      <c r="Y71" s="32"/>
      <c r="Z71" s="32"/>
      <c r="AA71" s="32"/>
      <c r="AB71" s="32"/>
      <c r="AC71" s="32">
        <f t="shared" si="79"/>
        <v>0</v>
      </c>
      <c r="AD71" s="94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>
        <f t="shared" si="80"/>
        <v>0</v>
      </c>
      <c r="AR71" s="94"/>
      <c r="AS71" s="32"/>
      <c r="AT71" s="32"/>
      <c r="AU71" s="32"/>
      <c r="AV71" s="32">
        <f t="shared" si="81"/>
        <v>0</v>
      </c>
      <c r="AW71" s="94"/>
      <c r="AX71" s="32"/>
      <c r="AY71" s="32"/>
      <c r="AZ71" s="32"/>
      <c r="BA71" s="32">
        <f t="shared" si="82"/>
        <v>0</v>
      </c>
      <c r="BB71" s="47">
        <f t="shared" si="88"/>
        <v>0</v>
      </c>
      <c r="BC71" s="31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55">
        <f t="shared" si="67"/>
        <v>0</v>
      </c>
      <c r="CI71" s="26">
        <v>10100</v>
      </c>
      <c r="CJ71" s="62"/>
      <c r="CK71" s="19">
        <f t="shared" si="94"/>
        <v>10100</v>
      </c>
    </row>
    <row r="72" spans="1:89" ht="15" customHeight="1" x14ac:dyDescent="0.2">
      <c r="A72" s="6" t="s">
        <v>58</v>
      </c>
      <c r="B72" s="31"/>
      <c r="C72" s="32"/>
      <c r="D72" s="32"/>
      <c r="E72" s="32"/>
      <c r="F72" s="32"/>
      <c r="G72" s="32">
        <f t="shared" si="55"/>
        <v>0</v>
      </c>
      <c r="H72" s="94"/>
      <c r="I72" s="32"/>
      <c r="J72" s="32"/>
      <c r="K72" s="32"/>
      <c r="L72" s="32"/>
      <c r="M72" s="32"/>
      <c r="N72" s="32"/>
      <c r="O72" s="32"/>
      <c r="P72" s="32">
        <f t="shared" si="77"/>
        <v>0</v>
      </c>
      <c r="Q72" s="94"/>
      <c r="R72" s="32"/>
      <c r="S72" s="32"/>
      <c r="T72" s="32"/>
      <c r="U72" s="32"/>
      <c r="V72" s="32"/>
      <c r="W72" s="32">
        <f t="shared" si="78"/>
        <v>0</v>
      </c>
      <c r="X72" s="94"/>
      <c r="Y72" s="32"/>
      <c r="Z72" s="32"/>
      <c r="AA72" s="32"/>
      <c r="AB72" s="32"/>
      <c r="AC72" s="32">
        <f t="shared" si="79"/>
        <v>0</v>
      </c>
      <c r="AD72" s="94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>
        <f t="shared" si="80"/>
        <v>0</v>
      </c>
      <c r="AR72" s="94"/>
      <c r="AS72" s="32"/>
      <c r="AT72" s="32"/>
      <c r="AU72" s="32"/>
      <c r="AV72" s="32">
        <f t="shared" si="81"/>
        <v>0</v>
      </c>
      <c r="AW72" s="94"/>
      <c r="AX72" s="32"/>
      <c r="AY72" s="32"/>
      <c r="AZ72" s="32"/>
      <c r="BA72" s="32">
        <f t="shared" si="82"/>
        <v>0</v>
      </c>
      <c r="BB72" s="47">
        <f t="shared" si="88"/>
        <v>0</v>
      </c>
      <c r="BC72" s="31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55">
        <f t="shared" si="67"/>
        <v>0</v>
      </c>
      <c r="CI72" s="260">
        <f>122200+90000</f>
        <v>212200</v>
      </c>
      <c r="CJ72" s="62"/>
      <c r="CK72" s="262">
        <f t="shared" si="94"/>
        <v>212200</v>
      </c>
    </row>
    <row r="73" spans="1:89" ht="15" customHeight="1" x14ac:dyDescent="0.2">
      <c r="A73" s="6" t="s">
        <v>59</v>
      </c>
      <c r="B73" s="31"/>
      <c r="C73" s="32"/>
      <c r="D73" s="32"/>
      <c r="E73" s="32"/>
      <c r="F73" s="32"/>
      <c r="G73" s="32">
        <f t="shared" si="55"/>
        <v>0</v>
      </c>
      <c r="H73" s="94"/>
      <c r="I73" s="32"/>
      <c r="J73" s="32"/>
      <c r="K73" s="32"/>
      <c r="L73" s="32"/>
      <c r="M73" s="32"/>
      <c r="N73" s="32"/>
      <c r="O73" s="32"/>
      <c r="P73" s="32">
        <f t="shared" si="77"/>
        <v>0</v>
      </c>
      <c r="Q73" s="94"/>
      <c r="R73" s="32"/>
      <c r="S73" s="32"/>
      <c r="T73" s="32"/>
      <c r="U73" s="32"/>
      <c r="V73" s="32"/>
      <c r="W73" s="32">
        <f t="shared" si="78"/>
        <v>0</v>
      </c>
      <c r="X73" s="94"/>
      <c r="Y73" s="32"/>
      <c r="Z73" s="32"/>
      <c r="AA73" s="32"/>
      <c r="AB73" s="32"/>
      <c r="AC73" s="32">
        <f t="shared" si="79"/>
        <v>0</v>
      </c>
      <c r="AD73" s="94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>
        <f t="shared" si="80"/>
        <v>0</v>
      </c>
      <c r="AR73" s="94"/>
      <c r="AS73" s="32"/>
      <c r="AT73" s="32"/>
      <c r="AU73" s="32"/>
      <c r="AV73" s="32">
        <f t="shared" si="81"/>
        <v>0</v>
      </c>
      <c r="AW73" s="94"/>
      <c r="AX73" s="32"/>
      <c r="AY73" s="32"/>
      <c r="AZ73" s="32"/>
      <c r="BA73" s="32">
        <f t="shared" si="82"/>
        <v>0</v>
      </c>
      <c r="BB73" s="47">
        <f t="shared" si="88"/>
        <v>0</v>
      </c>
      <c r="BC73" s="31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55">
        <f t="shared" si="67"/>
        <v>0</v>
      </c>
      <c r="CI73" s="26"/>
      <c r="CJ73" s="62"/>
      <c r="CK73" s="19">
        <f t="shared" si="94"/>
        <v>0</v>
      </c>
    </row>
    <row r="74" spans="1:89" ht="15" customHeight="1" x14ac:dyDescent="0.2">
      <c r="A74" s="6" t="s">
        <v>60</v>
      </c>
      <c r="B74" s="31"/>
      <c r="C74" s="32"/>
      <c r="D74" s="32"/>
      <c r="E74" s="32"/>
      <c r="F74" s="32"/>
      <c r="G74" s="32">
        <f t="shared" si="55"/>
        <v>0</v>
      </c>
      <c r="H74" s="94"/>
      <c r="I74" s="32"/>
      <c r="J74" s="32"/>
      <c r="K74" s="32"/>
      <c r="L74" s="32"/>
      <c r="M74" s="32"/>
      <c r="N74" s="32"/>
      <c r="O74" s="32"/>
      <c r="P74" s="32">
        <f t="shared" si="77"/>
        <v>0</v>
      </c>
      <c r="Q74" s="94"/>
      <c r="R74" s="32"/>
      <c r="S74" s="32"/>
      <c r="T74" s="32"/>
      <c r="U74" s="32"/>
      <c r="V74" s="32"/>
      <c r="W74" s="32">
        <f t="shared" si="78"/>
        <v>0</v>
      </c>
      <c r="X74" s="94"/>
      <c r="Y74" s="32"/>
      <c r="Z74" s="32"/>
      <c r="AA74" s="32"/>
      <c r="AB74" s="32"/>
      <c r="AC74" s="32">
        <f t="shared" si="79"/>
        <v>0</v>
      </c>
      <c r="AD74" s="94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>
        <f t="shared" si="80"/>
        <v>0</v>
      </c>
      <c r="AR74" s="94"/>
      <c r="AS74" s="32"/>
      <c r="AT74" s="32"/>
      <c r="AU74" s="32"/>
      <c r="AV74" s="32">
        <f t="shared" si="81"/>
        <v>0</v>
      </c>
      <c r="AW74" s="94"/>
      <c r="AX74" s="32"/>
      <c r="AY74" s="32"/>
      <c r="AZ74" s="32"/>
      <c r="BA74" s="32">
        <f t="shared" si="82"/>
        <v>0</v>
      </c>
      <c r="BB74" s="47">
        <f t="shared" si="88"/>
        <v>0</v>
      </c>
      <c r="BC74" s="31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55">
        <f t="shared" si="67"/>
        <v>0</v>
      </c>
      <c r="CI74" s="26"/>
      <c r="CJ74" s="62"/>
      <c r="CK74" s="19">
        <f t="shared" si="94"/>
        <v>0</v>
      </c>
    </row>
    <row r="75" spans="1:89" ht="15" customHeight="1" x14ac:dyDescent="0.2">
      <c r="A75" s="6" t="s">
        <v>61</v>
      </c>
      <c r="B75" s="31"/>
      <c r="C75" s="32"/>
      <c r="D75" s="32"/>
      <c r="E75" s="32"/>
      <c r="F75" s="32"/>
      <c r="G75" s="32">
        <f t="shared" si="55"/>
        <v>0</v>
      </c>
      <c r="H75" s="94"/>
      <c r="I75" s="32"/>
      <c r="J75" s="32"/>
      <c r="K75" s="32"/>
      <c r="L75" s="32"/>
      <c r="M75" s="32"/>
      <c r="N75" s="32"/>
      <c r="O75" s="32"/>
      <c r="P75" s="32">
        <f t="shared" si="77"/>
        <v>0</v>
      </c>
      <c r="Q75" s="94"/>
      <c r="R75" s="32"/>
      <c r="S75" s="32"/>
      <c r="T75" s="32"/>
      <c r="U75" s="32"/>
      <c r="V75" s="32"/>
      <c r="W75" s="32">
        <f t="shared" si="78"/>
        <v>0</v>
      </c>
      <c r="X75" s="94"/>
      <c r="Y75" s="32"/>
      <c r="Z75" s="32"/>
      <c r="AA75" s="32"/>
      <c r="AB75" s="32"/>
      <c r="AC75" s="32">
        <f t="shared" si="79"/>
        <v>0</v>
      </c>
      <c r="AD75" s="94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>
        <f t="shared" si="80"/>
        <v>0</v>
      </c>
      <c r="AR75" s="94"/>
      <c r="AS75" s="32"/>
      <c r="AT75" s="32"/>
      <c r="AU75" s="32"/>
      <c r="AV75" s="32">
        <f t="shared" si="81"/>
        <v>0</v>
      </c>
      <c r="AW75" s="94"/>
      <c r="AX75" s="32"/>
      <c r="AY75" s="32"/>
      <c r="AZ75" s="32"/>
      <c r="BA75" s="32">
        <f t="shared" si="82"/>
        <v>0</v>
      </c>
      <c r="BB75" s="47">
        <f t="shared" si="88"/>
        <v>0</v>
      </c>
      <c r="BC75" s="31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55">
        <f t="shared" si="67"/>
        <v>0</v>
      </c>
      <c r="CI75" s="260">
        <v>161700</v>
      </c>
      <c r="CJ75" s="62"/>
      <c r="CK75" s="262">
        <f t="shared" si="94"/>
        <v>161700</v>
      </c>
    </row>
    <row r="76" spans="1:89" ht="15" customHeight="1" x14ac:dyDescent="0.2">
      <c r="A76" s="6" t="s">
        <v>129</v>
      </c>
      <c r="B76" s="31"/>
      <c r="C76" s="32"/>
      <c r="D76" s="32"/>
      <c r="E76" s="32"/>
      <c r="F76" s="32"/>
      <c r="G76" s="32">
        <f t="shared" si="55"/>
        <v>0</v>
      </c>
      <c r="H76" s="94"/>
      <c r="I76" s="32"/>
      <c r="J76" s="32"/>
      <c r="K76" s="32"/>
      <c r="L76" s="32"/>
      <c r="M76" s="32"/>
      <c r="N76" s="32"/>
      <c r="O76" s="32"/>
      <c r="P76" s="32">
        <f t="shared" si="77"/>
        <v>0</v>
      </c>
      <c r="Q76" s="94"/>
      <c r="R76" s="32"/>
      <c r="S76" s="32"/>
      <c r="T76" s="32"/>
      <c r="U76" s="32"/>
      <c r="V76" s="32"/>
      <c r="W76" s="32">
        <f t="shared" si="78"/>
        <v>0</v>
      </c>
      <c r="X76" s="94"/>
      <c r="Y76" s="32"/>
      <c r="Z76" s="32"/>
      <c r="AA76" s="32"/>
      <c r="AB76" s="32"/>
      <c r="AC76" s="32">
        <f t="shared" si="79"/>
        <v>0</v>
      </c>
      <c r="AD76" s="94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>
        <f t="shared" si="80"/>
        <v>0</v>
      </c>
      <c r="AR76" s="94"/>
      <c r="AS76" s="32"/>
      <c r="AT76" s="32"/>
      <c r="AU76" s="32"/>
      <c r="AV76" s="32">
        <f t="shared" si="81"/>
        <v>0</v>
      </c>
      <c r="AW76" s="94"/>
      <c r="AX76" s="32"/>
      <c r="AY76" s="32"/>
      <c r="AZ76" s="32"/>
      <c r="BA76" s="32">
        <f t="shared" si="82"/>
        <v>0</v>
      </c>
      <c r="BB76" s="47">
        <f t="shared" si="88"/>
        <v>0</v>
      </c>
      <c r="BC76" s="31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55">
        <f t="shared" si="67"/>
        <v>0</v>
      </c>
      <c r="CI76" s="26">
        <v>122200</v>
      </c>
      <c r="CJ76" s="62"/>
      <c r="CK76" s="19">
        <f t="shared" si="94"/>
        <v>122200</v>
      </c>
    </row>
    <row r="77" spans="1:89" ht="15" customHeight="1" x14ac:dyDescent="0.2">
      <c r="A77" s="6" t="s">
        <v>1</v>
      </c>
      <c r="B77" s="31"/>
      <c r="C77" s="32"/>
      <c r="D77" s="32"/>
      <c r="E77" s="32"/>
      <c r="F77" s="32"/>
      <c r="G77" s="32">
        <f t="shared" si="55"/>
        <v>0</v>
      </c>
      <c r="H77" s="94"/>
      <c r="I77" s="32"/>
      <c r="J77" s="32"/>
      <c r="K77" s="32"/>
      <c r="L77" s="32"/>
      <c r="M77" s="32"/>
      <c r="N77" s="32"/>
      <c r="O77" s="32"/>
      <c r="P77" s="32">
        <f t="shared" si="77"/>
        <v>0</v>
      </c>
      <c r="Q77" s="94"/>
      <c r="R77" s="32"/>
      <c r="S77" s="32"/>
      <c r="T77" s="32"/>
      <c r="U77" s="32"/>
      <c r="V77" s="32"/>
      <c r="W77" s="32">
        <f t="shared" si="78"/>
        <v>0</v>
      </c>
      <c r="X77" s="94"/>
      <c r="Y77" s="32"/>
      <c r="Z77" s="32"/>
      <c r="AA77" s="32"/>
      <c r="AB77" s="32"/>
      <c r="AC77" s="32">
        <f t="shared" si="79"/>
        <v>0</v>
      </c>
      <c r="AD77" s="94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>
        <f t="shared" si="80"/>
        <v>0</v>
      </c>
      <c r="AR77" s="94"/>
      <c r="AS77" s="32"/>
      <c r="AT77" s="32"/>
      <c r="AU77" s="32"/>
      <c r="AV77" s="32">
        <f t="shared" si="81"/>
        <v>0</v>
      </c>
      <c r="AW77" s="94"/>
      <c r="AX77" s="32"/>
      <c r="AY77" s="32"/>
      <c r="AZ77" s="32"/>
      <c r="BA77" s="32">
        <f t="shared" si="82"/>
        <v>0</v>
      </c>
      <c r="BB77" s="47">
        <f t="shared" si="88"/>
        <v>0</v>
      </c>
      <c r="BC77" s="31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55">
        <f t="shared" si="67"/>
        <v>0</v>
      </c>
      <c r="CI77" s="26">
        <f>187180+161892</f>
        <v>349072</v>
      </c>
      <c r="CJ77" s="62"/>
      <c r="CK77" s="19">
        <f t="shared" si="94"/>
        <v>349072</v>
      </c>
    </row>
    <row r="78" spans="1:89" ht="15" customHeight="1" x14ac:dyDescent="0.2">
      <c r="A78" s="6" t="s">
        <v>62</v>
      </c>
      <c r="B78" s="31"/>
      <c r="C78" s="32"/>
      <c r="D78" s="32"/>
      <c r="E78" s="32"/>
      <c r="F78" s="32"/>
      <c r="G78" s="32">
        <f t="shared" si="55"/>
        <v>0</v>
      </c>
      <c r="H78" s="94"/>
      <c r="I78" s="32"/>
      <c r="J78" s="32"/>
      <c r="K78" s="32"/>
      <c r="L78" s="32"/>
      <c r="M78" s="32"/>
      <c r="N78" s="32"/>
      <c r="O78" s="32"/>
      <c r="P78" s="32">
        <f t="shared" si="77"/>
        <v>0</v>
      </c>
      <c r="Q78" s="94"/>
      <c r="R78" s="32"/>
      <c r="S78" s="32"/>
      <c r="T78" s="32"/>
      <c r="U78" s="32"/>
      <c r="V78" s="32"/>
      <c r="W78" s="32">
        <f t="shared" si="78"/>
        <v>0</v>
      </c>
      <c r="X78" s="94"/>
      <c r="Y78" s="32"/>
      <c r="Z78" s="32"/>
      <c r="AA78" s="32"/>
      <c r="AB78" s="32"/>
      <c r="AC78" s="32">
        <f t="shared" si="79"/>
        <v>0</v>
      </c>
      <c r="AD78" s="94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>
        <f t="shared" si="80"/>
        <v>0</v>
      </c>
      <c r="AR78" s="94"/>
      <c r="AS78" s="32"/>
      <c r="AT78" s="32"/>
      <c r="AU78" s="32"/>
      <c r="AV78" s="32">
        <f t="shared" si="81"/>
        <v>0</v>
      </c>
      <c r="AW78" s="94"/>
      <c r="AX78" s="32"/>
      <c r="AY78" s="32"/>
      <c r="AZ78" s="32"/>
      <c r="BA78" s="32">
        <f t="shared" si="82"/>
        <v>0</v>
      </c>
      <c r="BB78" s="47">
        <f t="shared" si="88"/>
        <v>0</v>
      </c>
      <c r="BC78" s="31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55">
        <f t="shared" si="67"/>
        <v>0</v>
      </c>
      <c r="CI78" s="26">
        <v>20300</v>
      </c>
      <c r="CJ78" s="62"/>
      <c r="CK78" s="19">
        <f t="shared" si="94"/>
        <v>20300</v>
      </c>
    </row>
    <row r="79" spans="1:89" ht="15" customHeight="1" x14ac:dyDescent="0.2">
      <c r="A79" s="6" t="s">
        <v>63</v>
      </c>
      <c r="B79" s="31"/>
      <c r="C79" s="32"/>
      <c r="D79" s="32"/>
      <c r="E79" s="32"/>
      <c r="F79" s="32"/>
      <c r="G79" s="32">
        <f t="shared" si="55"/>
        <v>0</v>
      </c>
      <c r="H79" s="94"/>
      <c r="I79" s="32"/>
      <c r="J79" s="32"/>
      <c r="K79" s="32"/>
      <c r="L79" s="32"/>
      <c r="M79" s="32"/>
      <c r="N79" s="32"/>
      <c r="O79" s="32"/>
      <c r="P79" s="32">
        <f t="shared" si="77"/>
        <v>0</v>
      </c>
      <c r="Q79" s="94"/>
      <c r="R79" s="32"/>
      <c r="S79" s="32"/>
      <c r="T79" s="32"/>
      <c r="U79" s="32"/>
      <c r="V79" s="32"/>
      <c r="W79" s="32">
        <f t="shared" si="78"/>
        <v>0</v>
      </c>
      <c r="X79" s="94"/>
      <c r="Y79" s="32"/>
      <c r="Z79" s="32"/>
      <c r="AA79" s="32"/>
      <c r="AB79" s="32"/>
      <c r="AC79" s="32">
        <f t="shared" si="79"/>
        <v>0</v>
      </c>
      <c r="AD79" s="94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>
        <f t="shared" si="80"/>
        <v>0</v>
      </c>
      <c r="AR79" s="94"/>
      <c r="AS79" s="32"/>
      <c r="AT79" s="32"/>
      <c r="AU79" s="32"/>
      <c r="AV79" s="32">
        <f t="shared" si="81"/>
        <v>0</v>
      </c>
      <c r="AW79" s="94"/>
      <c r="AX79" s="32"/>
      <c r="AY79" s="32"/>
      <c r="AZ79" s="32"/>
      <c r="BA79" s="32">
        <f t="shared" si="82"/>
        <v>0</v>
      </c>
      <c r="BB79" s="47">
        <f t="shared" si="88"/>
        <v>0</v>
      </c>
      <c r="BC79" s="31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55">
        <f t="shared" si="67"/>
        <v>0</v>
      </c>
      <c r="CI79" s="26">
        <v>15520</v>
      </c>
      <c r="CJ79" s="62"/>
      <c r="CK79" s="19">
        <f t="shared" si="94"/>
        <v>15520</v>
      </c>
    </row>
    <row r="80" spans="1:89" ht="15" customHeight="1" x14ac:dyDescent="0.2">
      <c r="A80" s="6" t="s">
        <v>64</v>
      </c>
      <c r="B80" s="31">
        <f>SUM(B81:B82)</f>
        <v>0</v>
      </c>
      <c r="C80" s="32">
        <f>SUM(C81:C82)</f>
        <v>0</v>
      </c>
      <c r="D80" s="32">
        <f>SUM(D81:D82)</f>
        <v>0</v>
      </c>
      <c r="E80" s="32">
        <f>SUM(E81:E82)</f>
        <v>0</v>
      </c>
      <c r="F80" s="32">
        <f>SUM(F81:F82)</f>
        <v>0</v>
      </c>
      <c r="G80" s="32">
        <f t="shared" si="55"/>
        <v>0</v>
      </c>
      <c r="H80" s="94">
        <f t="shared" ref="H80:O80" si="95">SUM(H81:H82)</f>
        <v>0</v>
      </c>
      <c r="I80" s="94">
        <f t="shared" si="95"/>
        <v>0</v>
      </c>
      <c r="J80" s="94">
        <f t="shared" si="95"/>
        <v>0</v>
      </c>
      <c r="K80" s="94">
        <f t="shared" si="95"/>
        <v>0</v>
      </c>
      <c r="L80" s="94">
        <f t="shared" si="95"/>
        <v>0</v>
      </c>
      <c r="M80" s="94">
        <f t="shared" si="95"/>
        <v>0</v>
      </c>
      <c r="N80" s="94">
        <f t="shared" si="95"/>
        <v>0</v>
      </c>
      <c r="O80" s="32">
        <f t="shared" si="95"/>
        <v>0</v>
      </c>
      <c r="P80" s="32">
        <f t="shared" si="77"/>
        <v>0</v>
      </c>
      <c r="Q80" s="94">
        <f t="shared" ref="Q80:V80" si="96">SUM(Q81:Q82)</f>
        <v>0</v>
      </c>
      <c r="R80" s="32">
        <f t="shared" si="96"/>
        <v>0</v>
      </c>
      <c r="S80" s="32">
        <f t="shared" si="96"/>
        <v>0</v>
      </c>
      <c r="T80" s="32">
        <f t="shared" si="96"/>
        <v>0</v>
      </c>
      <c r="U80" s="32">
        <f t="shared" si="96"/>
        <v>0</v>
      </c>
      <c r="V80" s="32">
        <f t="shared" si="96"/>
        <v>0</v>
      </c>
      <c r="W80" s="32">
        <f t="shared" si="78"/>
        <v>0</v>
      </c>
      <c r="X80" s="94">
        <f>SUM(X81:X82)</f>
        <v>0</v>
      </c>
      <c r="Y80" s="32">
        <f>SUM(Y81:Y82)</f>
        <v>0</v>
      </c>
      <c r="Z80" s="32">
        <f>SUM(Z81:Z82)</f>
        <v>0</v>
      </c>
      <c r="AA80" s="32">
        <f>SUM(AA81:AA82)</f>
        <v>0</v>
      </c>
      <c r="AB80" s="32">
        <f>SUM(AB81:AB82)</f>
        <v>0</v>
      </c>
      <c r="AC80" s="32">
        <f t="shared" si="79"/>
        <v>0</v>
      </c>
      <c r="AD80" s="94">
        <f t="shared" ref="AD80:AP80" si="97">SUM(AD81:AD82)</f>
        <v>0</v>
      </c>
      <c r="AE80" s="32">
        <f t="shared" si="97"/>
        <v>0</v>
      </c>
      <c r="AF80" s="32">
        <f t="shared" si="97"/>
        <v>0</v>
      </c>
      <c r="AG80" s="32">
        <f t="shared" si="97"/>
        <v>0</v>
      </c>
      <c r="AH80" s="32">
        <f t="shared" si="97"/>
        <v>0</v>
      </c>
      <c r="AI80" s="32">
        <f t="shared" si="97"/>
        <v>0</v>
      </c>
      <c r="AJ80" s="32">
        <f t="shared" ref="AJ80:AO80" si="98">SUM(AJ81:AJ82)</f>
        <v>0</v>
      </c>
      <c r="AK80" s="32">
        <f t="shared" si="98"/>
        <v>0</v>
      </c>
      <c r="AL80" s="32">
        <f t="shared" si="98"/>
        <v>0</v>
      </c>
      <c r="AM80" s="32">
        <f t="shared" si="98"/>
        <v>0</v>
      </c>
      <c r="AN80" s="32">
        <f>SUM(AN81:AN82)</f>
        <v>0</v>
      </c>
      <c r="AO80" s="32">
        <f t="shared" si="98"/>
        <v>0</v>
      </c>
      <c r="AP80" s="32">
        <f t="shared" si="97"/>
        <v>0</v>
      </c>
      <c r="AQ80" s="32">
        <f t="shared" si="80"/>
        <v>0</v>
      </c>
      <c r="AR80" s="94">
        <f>SUM(AR81:AR82)</f>
        <v>0</v>
      </c>
      <c r="AS80" s="32">
        <f>SUM(AS81:AS82)</f>
        <v>0</v>
      </c>
      <c r="AT80" s="32">
        <f>SUM(AT81:AT82)</f>
        <v>0</v>
      </c>
      <c r="AU80" s="32">
        <f>SUM(AU81:AU82)</f>
        <v>0</v>
      </c>
      <c r="AV80" s="32">
        <f t="shared" si="81"/>
        <v>0</v>
      </c>
      <c r="AW80" s="94">
        <f>SUM(AW81:AW82)</f>
        <v>0</v>
      </c>
      <c r="AX80" s="32">
        <f>SUM(AX81:AX82)</f>
        <v>0</v>
      </c>
      <c r="AY80" s="32">
        <f>SUM(AY81:AY82)</f>
        <v>0</v>
      </c>
      <c r="AZ80" s="32">
        <f>SUM(AZ81:AZ82)</f>
        <v>0</v>
      </c>
      <c r="BA80" s="32">
        <f t="shared" si="82"/>
        <v>0</v>
      </c>
      <c r="BB80" s="47">
        <f t="shared" si="88"/>
        <v>0</v>
      </c>
      <c r="BC80" s="31">
        <f>SUM(BC81:BC82)</f>
        <v>0</v>
      </c>
      <c r="BD80" s="32">
        <f t="shared" ref="BD80:CI80" si="99">SUM(BD81:BD82)</f>
        <v>0</v>
      </c>
      <c r="BE80" s="32">
        <f>SUM(BE81:BE82)</f>
        <v>0</v>
      </c>
      <c r="BF80" s="32">
        <f>SUM(BF81:BF82)</f>
        <v>0</v>
      </c>
      <c r="BG80" s="32">
        <f t="shared" si="99"/>
        <v>0</v>
      </c>
      <c r="BH80" s="32">
        <f t="shared" si="99"/>
        <v>0</v>
      </c>
      <c r="BI80" s="32">
        <f t="shared" si="99"/>
        <v>0</v>
      </c>
      <c r="BJ80" s="32">
        <f t="shared" si="99"/>
        <v>0</v>
      </c>
      <c r="BK80" s="32">
        <f t="shared" si="99"/>
        <v>0</v>
      </c>
      <c r="BL80" s="32">
        <f t="shared" si="99"/>
        <v>0</v>
      </c>
      <c r="BM80" s="32">
        <f t="shared" si="99"/>
        <v>0</v>
      </c>
      <c r="BN80" s="32">
        <f t="shared" si="99"/>
        <v>0</v>
      </c>
      <c r="BO80" s="32">
        <f t="shared" si="99"/>
        <v>0</v>
      </c>
      <c r="BP80" s="32">
        <f t="shared" si="99"/>
        <v>0</v>
      </c>
      <c r="BQ80" s="32">
        <f t="shared" si="99"/>
        <v>0</v>
      </c>
      <c r="BR80" s="32">
        <f t="shared" si="99"/>
        <v>0</v>
      </c>
      <c r="BS80" s="32">
        <f t="shared" si="99"/>
        <v>0</v>
      </c>
      <c r="BT80" s="32">
        <f t="shared" si="99"/>
        <v>0</v>
      </c>
      <c r="BU80" s="32">
        <f t="shared" si="99"/>
        <v>0</v>
      </c>
      <c r="BV80" s="32">
        <f t="shared" si="99"/>
        <v>0</v>
      </c>
      <c r="BW80" s="32">
        <f t="shared" si="99"/>
        <v>0</v>
      </c>
      <c r="BX80" s="32">
        <f t="shared" si="99"/>
        <v>0</v>
      </c>
      <c r="BY80" s="32">
        <f t="shared" si="99"/>
        <v>0</v>
      </c>
      <c r="BZ80" s="32">
        <f t="shared" si="99"/>
        <v>0</v>
      </c>
      <c r="CA80" s="32">
        <f t="shared" si="99"/>
        <v>0</v>
      </c>
      <c r="CB80" s="32">
        <f t="shared" si="99"/>
        <v>0</v>
      </c>
      <c r="CC80" s="32">
        <f t="shared" si="99"/>
        <v>0</v>
      </c>
      <c r="CD80" s="32">
        <f t="shared" si="99"/>
        <v>0</v>
      </c>
      <c r="CE80" s="32">
        <f t="shared" si="99"/>
        <v>0</v>
      </c>
      <c r="CF80" s="32">
        <f t="shared" si="99"/>
        <v>0</v>
      </c>
      <c r="CG80" s="32">
        <f t="shared" si="99"/>
        <v>0</v>
      </c>
      <c r="CH80" s="55">
        <f t="shared" si="67"/>
        <v>0</v>
      </c>
      <c r="CI80" s="61">
        <f t="shared" si="99"/>
        <v>0</v>
      </c>
      <c r="CJ80" s="62"/>
      <c r="CK80" s="19">
        <f>SUM(CK81:CK82)</f>
        <v>0</v>
      </c>
    </row>
    <row r="81" spans="1:94" ht="15" customHeight="1" x14ac:dyDescent="0.2">
      <c r="A81" s="87" t="s">
        <v>120</v>
      </c>
      <c r="B81" s="31"/>
      <c r="C81" s="32"/>
      <c r="D81" s="32"/>
      <c r="E81" s="32"/>
      <c r="F81" s="32"/>
      <c r="G81" s="32">
        <f t="shared" si="55"/>
        <v>0</v>
      </c>
      <c r="H81" s="94"/>
      <c r="I81" s="32"/>
      <c r="J81" s="32"/>
      <c r="K81" s="32"/>
      <c r="L81" s="32"/>
      <c r="M81" s="32"/>
      <c r="N81" s="32"/>
      <c r="O81" s="32"/>
      <c r="P81" s="32">
        <f t="shared" si="77"/>
        <v>0</v>
      </c>
      <c r="Q81" s="94"/>
      <c r="R81" s="32"/>
      <c r="S81" s="32"/>
      <c r="T81" s="32"/>
      <c r="U81" s="32"/>
      <c r="V81" s="32"/>
      <c r="W81" s="32">
        <f t="shared" si="78"/>
        <v>0</v>
      </c>
      <c r="X81" s="94"/>
      <c r="Y81" s="32"/>
      <c r="Z81" s="32"/>
      <c r="AA81" s="32"/>
      <c r="AB81" s="32"/>
      <c r="AC81" s="32">
        <f t="shared" si="79"/>
        <v>0</v>
      </c>
      <c r="AD81" s="94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>
        <f t="shared" si="80"/>
        <v>0</v>
      </c>
      <c r="AR81" s="94"/>
      <c r="AS81" s="32"/>
      <c r="AT81" s="32"/>
      <c r="AU81" s="32"/>
      <c r="AV81" s="32">
        <f t="shared" si="81"/>
        <v>0</v>
      </c>
      <c r="AW81" s="94"/>
      <c r="AX81" s="32"/>
      <c r="AY81" s="32"/>
      <c r="AZ81" s="32"/>
      <c r="BA81" s="32">
        <f t="shared" si="82"/>
        <v>0</v>
      </c>
      <c r="BB81" s="47">
        <f t="shared" si="88"/>
        <v>0</v>
      </c>
      <c r="BC81" s="31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55">
        <f t="shared" ref="CH81:CH102" si="100">SUM(BC81:CG81)</f>
        <v>0</v>
      </c>
      <c r="CI81" s="26"/>
      <c r="CJ81" s="62"/>
      <c r="CK81" s="19">
        <f t="shared" ref="CK81:CK86" si="101">SUM(BB81+CH81+CI81+CJ81)</f>
        <v>0</v>
      </c>
    </row>
    <row r="82" spans="1:94" ht="15" customHeight="1" x14ac:dyDescent="0.2">
      <c r="A82" s="87" t="s">
        <v>121</v>
      </c>
      <c r="B82" s="31"/>
      <c r="C82" s="32"/>
      <c r="D82" s="32"/>
      <c r="E82" s="32"/>
      <c r="F82" s="32"/>
      <c r="G82" s="32">
        <f t="shared" ref="G82:G102" si="102">SUM(B82:F82)</f>
        <v>0</v>
      </c>
      <c r="H82" s="94"/>
      <c r="I82" s="32"/>
      <c r="J82" s="32"/>
      <c r="K82" s="32"/>
      <c r="L82" s="32"/>
      <c r="M82" s="32"/>
      <c r="N82" s="32"/>
      <c r="O82" s="32"/>
      <c r="P82" s="32">
        <f t="shared" si="77"/>
        <v>0</v>
      </c>
      <c r="Q82" s="94"/>
      <c r="R82" s="32"/>
      <c r="S82" s="32"/>
      <c r="T82" s="32"/>
      <c r="U82" s="32"/>
      <c r="V82" s="32"/>
      <c r="W82" s="32">
        <f t="shared" si="78"/>
        <v>0</v>
      </c>
      <c r="X82" s="94"/>
      <c r="Y82" s="32"/>
      <c r="Z82" s="32"/>
      <c r="AA82" s="32"/>
      <c r="AB82" s="32"/>
      <c r="AC82" s="32">
        <f t="shared" si="79"/>
        <v>0</v>
      </c>
      <c r="AD82" s="94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>
        <f t="shared" si="80"/>
        <v>0</v>
      </c>
      <c r="AR82" s="94"/>
      <c r="AS82" s="32"/>
      <c r="AT82" s="32"/>
      <c r="AU82" s="32"/>
      <c r="AV82" s="32">
        <f t="shared" si="81"/>
        <v>0</v>
      </c>
      <c r="AW82" s="94"/>
      <c r="AX82" s="32"/>
      <c r="AY82" s="32"/>
      <c r="AZ82" s="32"/>
      <c r="BA82" s="32">
        <f t="shared" si="82"/>
        <v>0</v>
      </c>
      <c r="BB82" s="47">
        <f t="shared" si="88"/>
        <v>0</v>
      </c>
      <c r="BC82" s="31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55">
        <f t="shared" si="100"/>
        <v>0</v>
      </c>
      <c r="CI82" s="26"/>
      <c r="CJ82" s="62"/>
      <c r="CK82" s="19">
        <f t="shared" si="101"/>
        <v>0</v>
      </c>
    </row>
    <row r="83" spans="1:94" ht="15" customHeight="1" x14ac:dyDescent="0.2">
      <c r="A83" s="6" t="s">
        <v>65</v>
      </c>
      <c r="B83" s="31"/>
      <c r="C83" s="32"/>
      <c r="D83" s="32"/>
      <c r="E83" s="32"/>
      <c r="F83" s="32"/>
      <c r="G83" s="32">
        <f t="shared" si="102"/>
        <v>0</v>
      </c>
      <c r="H83" s="94"/>
      <c r="I83" s="32"/>
      <c r="J83" s="32"/>
      <c r="K83" s="32"/>
      <c r="L83" s="32"/>
      <c r="M83" s="32"/>
      <c r="N83" s="32"/>
      <c r="O83" s="32"/>
      <c r="P83" s="32">
        <f t="shared" si="77"/>
        <v>0</v>
      </c>
      <c r="Q83" s="94"/>
      <c r="R83" s="32"/>
      <c r="S83" s="32"/>
      <c r="T83" s="32"/>
      <c r="U83" s="32"/>
      <c r="V83" s="32"/>
      <c r="W83" s="32">
        <f t="shared" si="78"/>
        <v>0</v>
      </c>
      <c r="X83" s="94"/>
      <c r="Y83" s="32"/>
      <c r="Z83" s="32"/>
      <c r="AA83" s="32"/>
      <c r="AB83" s="32"/>
      <c r="AC83" s="32">
        <f t="shared" si="79"/>
        <v>0</v>
      </c>
      <c r="AD83" s="94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>
        <f t="shared" si="80"/>
        <v>0</v>
      </c>
      <c r="AR83" s="94"/>
      <c r="AS83" s="32"/>
      <c r="AT83" s="32"/>
      <c r="AU83" s="32"/>
      <c r="AV83" s="32">
        <f t="shared" si="81"/>
        <v>0</v>
      </c>
      <c r="AW83" s="94"/>
      <c r="AX83" s="32"/>
      <c r="AY83" s="32"/>
      <c r="AZ83" s="32"/>
      <c r="BA83" s="32">
        <f t="shared" si="82"/>
        <v>0</v>
      </c>
      <c r="BB83" s="47">
        <f t="shared" si="88"/>
        <v>0</v>
      </c>
      <c r="BC83" s="31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55">
        <f t="shared" si="100"/>
        <v>0</v>
      </c>
      <c r="CI83" s="26">
        <v>200000</v>
      </c>
      <c r="CJ83" s="62"/>
      <c r="CK83" s="19">
        <f t="shared" si="101"/>
        <v>200000</v>
      </c>
    </row>
    <row r="84" spans="1:94" ht="15" customHeight="1" x14ac:dyDescent="0.2">
      <c r="A84" s="6" t="s">
        <v>66</v>
      </c>
      <c r="B84" s="31"/>
      <c r="C84" s="32"/>
      <c r="D84" s="32"/>
      <c r="E84" s="32"/>
      <c r="F84" s="32"/>
      <c r="G84" s="32">
        <f t="shared" si="102"/>
        <v>0</v>
      </c>
      <c r="H84" s="94"/>
      <c r="I84" s="32"/>
      <c r="J84" s="32"/>
      <c r="K84" s="32"/>
      <c r="L84" s="32"/>
      <c r="M84" s="32"/>
      <c r="N84" s="32"/>
      <c r="O84" s="32"/>
      <c r="P84" s="32">
        <f t="shared" si="77"/>
        <v>0</v>
      </c>
      <c r="Q84" s="94"/>
      <c r="R84" s="32"/>
      <c r="S84" s="32"/>
      <c r="T84" s="32"/>
      <c r="U84" s="32"/>
      <c r="V84" s="32"/>
      <c r="W84" s="32">
        <f t="shared" si="78"/>
        <v>0</v>
      </c>
      <c r="X84" s="94"/>
      <c r="Y84" s="32"/>
      <c r="Z84" s="32"/>
      <c r="AA84" s="32"/>
      <c r="AB84" s="32"/>
      <c r="AC84" s="32">
        <f t="shared" si="79"/>
        <v>0</v>
      </c>
      <c r="AD84" s="94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>
        <f t="shared" si="80"/>
        <v>0</v>
      </c>
      <c r="AR84" s="94"/>
      <c r="AS84" s="32"/>
      <c r="AT84" s="32"/>
      <c r="AU84" s="32"/>
      <c r="AV84" s="32">
        <f t="shared" si="81"/>
        <v>0</v>
      </c>
      <c r="AW84" s="94"/>
      <c r="AX84" s="32"/>
      <c r="AY84" s="32"/>
      <c r="AZ84" s="32"/>
      <c r="BA84" s="32">
        <f t="shared" si="82"/>
        <v>0</v>
      </c>
      <c r="BB84" s="47">
        <f t="shared" si="88"/>
        <v>0</v>
      </c>
      <c r="BC84" s="31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55">
        <f t="shared" si="100"/>
        <v>0</v>
      </c>
      <c r="CI84" s="26">
        <v>10100</v>
      </c>
      <c r="CJ84" s="62"/>
      <c r="CK84" s="19">
        <f t="shared" si="101"/>
        <v>10100</v>
      </c>
    </row>
    <row r="85" spans="1:94" ht="15" customHeight="1" x14ac:dyDescent="0.2">
      <c r="A85" s="6" t="s">
        <v>67</v>
      </c>
      <c r="B85" s="31"/>
      <c r="C85" s="32"/>
      <c r="D85" s="32"/>
      <c r="E85" s="32"/>
      <c r="F85" s="32"/>
      <c r="G85" s="32">
        <f t="shared" si="102"/>
        <v>0</v>
      </c>
      <c r="H85" s="94"/>
      <c r="I85" s="32"/>
      <c r="J85" s="32"/>
      <c r="K85" s="32"/>
      <c r="L85" s="32"/>
      <c r="M85" s="32"/>
      <c r="N85" s="32"/>
      <c r="O85" s="32"/>
      <c r="P85" s="32">
        <f t="shared" si="77"/>
        <v>0</v>
      </c>
      <c r="Q85" s="94"/>
      <c r="R85" s="32"/>
      <c r="S85" s="32"/>
      <c r="T85" s="32"/>
      <c r="U85" s="32"/>
      <c r="V85" s="32"/>
      <c r="W85" s="32">
        <f t="shared" si="78"/>
        <v>0</v>
      </c>
      <c r="X85" s="94"/>
      <c r="Y85" s="32"/>
      <c r="Z85" s="32"/>
      <c r="AA85" s="32"/>
      <c r="AB85" s="32"/>
      <c r="AC85" s="32">
        <f t="shared" si="79"/>
        <v>0</v>
      </c>
      <c r="AD85" s="94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>
        <f t="shared" si="80"/>
        <v>0</v>
      </c>
      <c r="AR85" s="94"/>
      <c r="AS85" s="32"/>
      <c r="AT85" s="32"/>
      <c r="AU85" s="32"/>
      <c r="AV85" s="32">
        <f t="shared" si="81"/>
        <v>0</v>
      </c>
      <c r="AW85" s="94"/>
      <c r="AX85" s="32"/>
      <c r="AY85" s="32"/>
      <c r="AZ85" s="32"/>
      <c r="BA85" s="32">
        <f t="shared" si="82"/>
        <v>0</v>
      </c>
      <c r="BB85" s="47">
        <f t="shared" si="88"/>
        <v>0</v>
      </c>
      <c r="BC85" s="31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55">
        <f t="shared" si="100"/>
        <v>0</v>
      </c>
      <c r="CI85" s="26">
        <v>101800</v>
      </c>
      <c r="CJ85" s="62"/>
      <c r="CK85" s="19">
        <f t="shared" si="101"/>
        <v>101800</v>
      </c>
    </row>
    <row r="86" spans="1:94" ht="15" customHeight="1" x14ac:dyDescent="0.2">
      <c r="A86" s="6" t="s">
        <v>68</v>
      </c>
      <c r="B86" s="29"/>
      <c r="C86" s="30"/>
      <c r="D86" s="30"/>
      <c r="E86" s="30"/>
      <c r="F86" s="30"/>
      <c r="G86" s="30">
        <f t="shared" si="102"/>
        <v>0</v>
      </c>
      <c r="H86" s="96"/>
      <c r="I86" s="30"/>
      <c r="J86" s="30"/>
      <c r="K86" s="30"/>
      <c r="L86" s="30"/>
      <c r="M86" s="30"/>
      <c r="N86" s="30"/>
      <c r="O86" s="30"/>
      <c r="P86" s="30">
        <f t="shared" ref="P86:P102" si="103">SUM(H86:O86)</f>
        <v>0</v>
      </c>
      <c r="Q86" s="96"/>
      <c r="R86" s="30"/>
      <c r="S86" s="30"/>
      <c r="T86" s="30"/>
      <c r="U86" s="30"/>
      <c r="V86" s="30"/>
      <c r="W86" s="30">
        <f t="shared" ref="W86:W102" si="104">SUM(Q86:V86)</f>
        <v>0</v>
      </c>
      <c r="X86" s="96"/>
      <c r="Y86" s="30"/>
      <c r="Z86" s="30"/>
      <c r="AA86" s="30"/>
      <c r="AB86" s="30"/>
      <c r="AC86" s="30">
        <f t="shared" ref="AC86:AC102" si="105">SUM(X86:AB86)</f>
        <v>0</v>
      </c>
      <c r="AD86" s="96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>
        <f t="shared" ref="AQ86:AQ102" si="106">SUM(AD86:AP86)</f>
        <v>0</v>
      </c>
      <c r="AR86" s="96"/>
      <c r="AS86" s="30"/>
      <c r="AT86" s="30"/>
      <c r="AU86" s="30"/>
      <c r="AV86" s="30">
        <f t="shared" ref="AV86:AV102" si="107">SUM(AR86:AU86)</f>
        <v>0</v>
      </c>
      <c r="AW86" s="96"/>
      <c r="AX86" s="30"/>
      <c r="AY86" s="30"/>
      <c r="AZ86" s="30"/>
      <c r="BA86" s="30">
        <f t="shared" ref="BA86:BA102" si="108">SUM(AW86:AZ86)</f>
        <v>0</v>
      </c>
      <c r="BB86" s="53">
        <f t="shared" si="88"/>
        <v>0</v>
      </c>
      <c r="BC86" s="29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53">
        <f t="shared" si="100"/>
        <v>0</v>
      </c>
      <c r="CI86" s="260">
        <f>138359+51282+46000-90000</f>
        <v>145641</v>
      </c>
      <c r="CJ86" s="66"/>
      <c r="CK86" s="272">
        <f t="shared" si="101"/>
        <v>145641</v>
      </c>
    </row>
    <row r="87" spans="1:94" ht="15" customHeight="1" x14ac:dyDescent="0.2">
      <c r="A87" s="6" t="s">
        <v>69</v>
      </c>
      <c r="B87" s="33">
        <f>SUM(B88:B89)</f>
        <v>0</v>
      </c>
      <c r="C87" s="34">
        <f>SUM(C88:C89)</f>
        <v>0</v>
      </c>
      <c r="D87" s="34">
        <f>SUM(D88:D89)</f>
        <v>0</v>
      </c>
      <c r="E87" s="34">
        <f>SUM(E88:E89)</f>
        <v>0</v>
      </c>
      <c r="F87" s="34">
        <f>SUM(F88:F89)</f>
        <v>0</v>
      </c>
      <c r="G87" s="34">
        <f t="shared" si="102"/>
        <v>0</v>
      </c>
      <c r="H87" s="95">
        <f t="shared" ref="H87:O87" si="109">SUM(H88:H89)</f>
        <v>0</v>
      </c>
      <c r="I87" s="95">
        <f t="shared" si="109"/>
        <v>0</v>
      </c>
      <c r="J87" s="95">
        <f t="shared" si="109"/>
        <v>0</v>
      </c>
      <c r="K87" s="95">
        <f t="shared" si="109"/>
        <v>0</v>
      </c>
      <c r="L87" s="95">
        <f t="shared" si="109"/>
        <v>0</v>
      </c>
      <c r="M87" s="95">
        <f t="shared" si="109"/>
        <v>0</v>
      </c>
      <c r="N87" s="95">
        <f t="shared" si="109"/>
        <v>0</v>
      </c>
      <c r="O87" s="34">
        <f t="shared" si="109"/>
        <v>0</v>
      </c>
      <c r="P87" s="34">
        <f t="shared" si="103"/>
        <v>0</v>
      </c>
      <c r="Q87" s="95">
        <f t="shared" ref="Q87:V87" si="110">SUM(Q88:Q89)</f>
        <v>0</v>
      </c>
      <c r="R87" s="34">
        <f t="shared" si="110"/>
        <v>0</v>
      </c>
      <c r="S87" s="34">
        <f t="shared" si="110"/>
        <v>0</v>
      </c>
      <c r="T87" s="34">
        <f t="shared" si="110"/>
        <v>0</v>
      </c>
      <c r="U87" s="34">
        <f t="shared" si="110"/>
        <v>0</v>
      </c>
      <c r="V87" s="34">
        <f t="shared" si="110"/>
        <v>0</v>
      </c>
      <c r="W87" s="34">
        <f t="shared" si="104"/>
        <v>0</v>
      </c>
      <c r="X87" s="95">
        <f>SUM(X88:X89)</f>
        <v>0</v>
      </c>
      <c r="Y87" s="34">
        <f>SUM(Y88:Y89)</f>
        <v>0</v>
      </c>
      <c r="Z87" s="34">
        <f>SUM(Z88:Z89)</f>
        <v>0</v>
      </c>
      <c r="AA87" s="34">
        <f>SUM(AA88:AA89)</f>
        <v>0</v>
      </c>
      <c r="AB87" s="34">
        <f>SUM(AB88:AB89)</f>
        <v>0</v>
      </c>
      <c r="AC87" s="34">
        <f t="shared" si="105"/>
        <v>0</v>
      </c>
      <c r="AD87" s="95">
        <f t="shared" ref="AD87:AP87" si="111">SUM(AD88:AD89)</f>
        <v>0</v>
      </c>
      <c r="AE87" s="34">
        <f t="shared" si="111"/>
        <v>0</v>
      </c>
      <c r="AF87" s="34">
        <f t="shared" si="111"/>
        <v>0</v>
      </c>
      <c r="AG87" s="34">
        <f t="shared" si="111"/>
        <v>0</v>
      </c>
      <c r="AH87" s="34">
        <f t="shared" si="111"/>
        <v>0</v>
      </c>
      <c r="AI87" s="34">
        <f t="shared" si="111"/>
        <v>0</v>
      </c>
      <c r="AJ87" s="34">
        <f t="shared" ref="AJ87:AO87" si="112">SUM(AJ88:AJ89)</f>
        <v>0</v>
      </c>
      <c r="AK87" s="34">
        <f t="shared" si="112"/>
        <v>0</v>
      </c>
      <c r="AL87" s="34">
        <f t="shared" si="112"/>
        <v>0</v>
      </c>
      <c r="AM87" s="34">
        <f t="shared" si="112"/>
        <v>0</v>
      </c>
      <c r="AN87" s="34">
        <f>SUM(AN88:AN89)</f>
        <v>0</v>
      </c>
      <c r="AO87" s="34">
        <f t="shared" si="112"/>
        <v>0</v>
      </c>
      <c r="AP87" s="34">
        <f t="shared" si="111"/>
        <v>0</v>
      </c>
      <c r="AQ87" s="34">
        <f t="shared" si="106"/>
        <v>0</v>
      </c>
      <c r="AR87" s="95">
        <f>SUM(AR88:AR89)</f>
        <v>0</v>
      </c>
      <c r="AS87" s="34">
        <f>SUM(AS88:AS89)</f>
        <v>0</v>
      </c>
      <c r="AT87" s="34">
        <f>SUM(AT88:AT89)</f>
        <v>0</v>
      </c>
      <c r="AU87" s="34">
        <f>SUM(AU88:AU89)</f>
        <v>0</v>
      </c>
      <c r="AV87" s="34">
        <f t="shared" si="107"/>
        <v>0</v>
      </c>
      <c r="AW87" s="95">
        <f>SUM(AW88:AW89)</f>
        <v>0</v>
      </c>
      <c r="AX87" s="34">
        <f>SUM(AX88:AX89)</f>
        <v>0</v>
      </c>
      <c r="AY87" s="34">
        <f>SUM(AY88:AY89)</f>
        <v>0</v>
      </c>
      <c r="AZ87" s="34">
        <f>SUM(AZ88:AZ89)</f>
        <v>0</v>
      </c>
      <c r="BA87" s="34">
        <f t="shared" si="108"/>
        <v>0</v>
      </c>
      <c r="BB87" s="48">
        <f t="shared" si="88"/>
        <v>0</v>
      </c>
      <c r="BC87" s="33">
        <f>SUM(BC88:BC89)</f>
        <v>0</v>
      </c>
      <c r="BD87" s="34">
        <f t="shared" ref="BD87:CJ87" si="113">SUM(BD88:BD89)</f>
        <v>0</v>
      </c>
      <c r="BE87" s="34">
        <f>SUM(BE88:BE89)</f>
        <v>0</v>
      </c>
      <c r="BF87" s="34">
        <f>SUM(BF88:BF89)</f>
        <v>0</v>
      </c>
      <c r="BG87" s="34">
        <f t="shared" si="113"/>
        <v>0</v>
      </c>
      <c r="BH87" s="34">
        <f t="shared" si="113"/>
        <v>0</v>
      </c>
      <c r="BI87" s="34">
        <f t="shared" si="113"/>
        <v>0</v>
      </c>
      <c r="BJ87" s="34">
        <f t="shared" si="113"/>
        <v>0</v>
      </c>
      <c r="BK87" s="34">
        <f t="shared" si="113"/>
        <v>0</v>
      </c>
      <c r="BL87" s="34">
        <f t="shared" si="113"/>
        <v>0</v>
      </c>
      <c r="BM87" s="34">
        <f t="shared" si="113"/>
        <v>0</v>
      </c>
      <c r="BN87" s="34">
        <f t="shared" si="113"/>
        <v>0</v>
      </c>
      <c r="BO87" s="34">
        <f t="shared" si="113"/>
        <v>0</v>
      </c>
      <c r="BP87" s="34">
        <f t="shared" si="113"/>
        <v>0</v>
      </c>
      <c r="BQ87" s="34">
        <f t="shared" si="113"/>
        <v>0</v>
      </c>
      <c r="BR87" s="34">
        <f t="shared" si="113"/>
        <v>0</v>
      </c>
      <c r="BS87" s="34">
        <f t="shared" si="113"/>
        <v>0</v>
      </c>
      <c r="BT87" s="34">
        <f t="shared" si="113"/>
        <v>0</v>
      </c>
      <c r="BU87" s="34">
        <f t="shared" si="113"/>
        <v>0</v>
      </c>
      <c r="BV87" s="34">
        <f t="shared" si="113"/>
        <v>0</v>
      </c>
      <c r="BW87" s="34">
        <f t="shared" si="113"/>
        <v>0</v>
      </c>
      <c r="BX87" s="34">
        <f t="shared" si="113"/>
        <v>0</v>
      </c>
      <c r="BY87" s="34">
        <f t="shared" si="113"/>
        <v>0</v>
      </c>
      <c r="BZ87" s="34">
        <f t="shared" si="113"/>
        <v>0</v>
      </c>
      <c r="CA87" s="34">
        <f t="shared" si="113"/>
        <v>0</v>
      </c>
      <c r="CB87" s="34">
        <f t="shared" si="113"/>
        <v>0</v>
      </c>
      <c r="CC87" s="34">
        <f t="shared" si="113"/>
        <v>0</v>
      </c>
      <c r="CD87" s="34">
        <f t="shared" si="113"/>
        <v>0</v>
      </c>
      <c r="CE87" s="34">
        <f t="shared" si="113"/>
        <v>0</v>
      </c>
      <c r="CF87" s="34">
        <f t="shared" si="113"/>
        <v>0</v>
      </c>
      <c r="CG87" s="34">
        <f t="shared" si="113"/>
        <v>0</v>
      </c>
      <c r="CH87" s="54">
        <f t="shared" si="100"/>
        <v>0</v>
      </c>
      <c r="CI87" s="63">
        <f>SUM(CI88:CI89)</f>
        <v>1053987</v>
      </c>
      <c r="CJ87" s="64">
        <f t="shared" si="113"/>
        <v>0</v>
      </c>
      <c r="CK87" s="16">
        <f>SUM(CK88:CK89)</f>
        <v>1053987</v>
      </c>
      <c r="CM87" s="188"/>
      <c r="CN87" s="195" t="s">
        <v>291</v>
      </c>
      <c r="CO87" s="188" t="s">
        <v>292</v>
      </c>
      <c r="CP87" s="188" t="s">
        <v>301</v>
      </c>
    </row>
    <row r="88" spans="1:94" ht="15" customHeight="1" x14ac:dyDescent="0.2">
      <c r="A88" s="6" t="s">
        <v>70</v>
      </c>
      <c r="B88" s="31"/>
      <c r="C88" s="32"/>
      <c r="D88" s="32"/>
      <c r="E88" s="32"/>
      <c r="F88" s="32"/>
      <c r="G88" s="32">
        <f t="shared" si="102"/>
        <v>0</v>
      </c>
      <c r="H88" s="94"/>
      <c r="I88" s="32"/>
      <c r="J88" s="32"/>
      <c r="K88" s="32"/>
      <c r="L88" s="32"/>
      <c r="M88" s="32"/>
      <c r="N88" s="32"/>
      <c r="O88" s="32"/>
      <c r="P88" s="32">
        <f t="shared" si="103"/>
        <v>0</v>
      </c>
      <c r="Q88" s="94"/>
      <c r="R88" s="32"/>
      <c r="S88" s="32"/>
      <c r="T88" s="32"/>
      <c r="U88" s="32"/>
      <c r="V88" s="32"/>
      <c r="W88" s="32">
        <f t="shared" si="104"/>
        <v>0</v>
      </c>
      <c r="X88" s="94"/>
      <c r="Y88" s="32"/>
      <c r="Z88" s="32"/>
      <c r="AA88" s="32"/>
      <c r="AB88" s="32"/>
      <c r="AC88" s="32">
        <f t="shared" si="105"/>
        <v>0</v>
      </c>
      <c r="AD88" s="94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>
        <f t="shared" si="106"/>
        <v>0</v>
      </c>
      <c r="AR88" s="94"/>
      <c r="AS88" s="32"/>
      <c r="AT88" s="32"/>
      <c r="AU88" s="32"/>
      <c r="AV88" s="32">
        <f t="shared" si="107"/>
        <v>0</v>
      </c>
      <c r="AW88" s="94"/>
      <c r="AX88" s="32"/>
      <c r="AY88" s="32"/>
      <c r="AZ88" s="32"/>
      <c r="BA88" s="32">
        <f t="shared" si="108"/>
        <v>0</v>
      </c>
      <c r="BB88" s="47">
        <f t="shared" si="88"/>
        <v>0</v>
      </c>
      <c r="BC88" s="31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55">
        <f t="shared" si="100"/>
        <v>0</v>
      </c>
      <c r="CI88" s="26">
        <f>+CP101</f>
        <v>1053987</v>
      </c>
      <c r="CJ88" s="62"/>
      <c r="CK88" s="19">
        <f>SUM(BB88+CH88+CI88+CJ88)</f>
        <v>1053987</v>
      </c>
      <c r="CM88" s="190" t="s">
        <v>286</v>
      </c>
      <c r="CN88" s="195">
        <f>+CN15</f>
        <v>43</v>
      </c>
      <c r="CO88" s="186">
        <v>1134</v>
      </c>
      <c r="CP88" s="191">
        <f>+CO88*CN88</f>
        <v>48762</v>
      </c>
    </row>
    <row r="89" spans="1:94" ht="15" customHeight="1" x14ac:dyDescent="0.2">
      <c r="A89" s="6" t="s">
        <v>2</v>
      </c>
      <c r="B89" s="29"/>
      <c r="C89" s="30"/>
      <c r="D89" s="30"/>
      <c r="E89" s="30"/>
      <c r="F89" s="30"/>
      <c r="G89" s="30">
        <f t="shared" si="102"/>
        <v>0</v>
      </c>
      <c r="H89" s="96"/>
      <c r="I89" s="30"/>
      <c r="J89" s="30"/>
      <c r="K89" s="30"/>
      <c r="L89" s="30"/>
      <c r="M89" s="30"/>
      <c r="N89" s="30"/>
      <c r="O89" s="30"/>
      <c r="P89" s="30">
        <f t="shared" si="103"/>
        <v>0</v>
      </c>
      <c r="Q89" s="96"/>
      <c r="R89" s="30"/>
      <c r="S89" s="30"/>
      <c r="T89" s="30"/>
      <c r="U89" s="30"/>
      <c r="V89" s="30"/>
      <c r="W89" s="30">
        <f t="shared" si="104"/>
        <v>0</v>
      </c>
      <c r="X89" s="96"/>
      <c r="Y89" s="30"/>
      <c r="Z89" s="30"/>
      <c r="AA89" s="30"/>
      <c r="AB89" s="30"/>
      <c r="AC89" s="30">
        <f t="shared" si="105"/>
        <v>0</v>
      </c>
      <c r="AD89" s="96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>
        <f t="shared" si="106"/>
        <v>0</v>
      </c>
      <c r="AR89" s="96"/>
      <c r="AS89" s="30"/>
      <c r="AT89" s="30"/>
      <c r="AU89" s="30"/>
      <c r="AV89" s="30">
        <f t="shared" si="107"/>
        <v>0</v>
      </c>
      <c r="AW89" s="96"/>
      <c r="AX89" s="30"/>
      <c r="AY89" s="30"/>
      <c r="AZ89" s="30"/>
      <c r="BA89" s="30">
        <f t="shared" si="108"/>
        <v>0</v>
      </c>
      <c r="BB89" s="53">
        <f t="shared" si="88"/>
        <v>0</v>
      </c>
      <c r="BC89" s="29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53">
        <f t="shared" si="100"/>
        <v>0</v>
      </c>
      <c r="CI89" s="25"/>
      <c r="CJ89" s="66"/>
      <c r="CK89" s="17">
        <f>SUM(BB89+CH89+CI89+CJ89)</f>
        <v>0</v>
      </c>
      <c r="CM89" s="190" t="s">
        <v>287</v>
      </c>
      <c r="CN89" s="195">
        <f>+CN15</f>
        <v>43</v>
      </c>
      <c r="CO89" s="186">
        <v>1825</v>
      </c>
      <c r="CP89" s="191">
        <f>+CO89*CN89</f>
        <v>78475</v>
      </c>
    </row>
    <row r="90" spans="1:94" ht="15" customHeight="1" x14ac:dyDescent="0.2">
      <c r="A90" s="6" t="s">
        <v>71</v>
      </c>
      <c r="B90" s="88">
        <f>SUM(B91,B96,B97)</f>
        <v>0</v>
      </c>
      <c r="C90" s="89">
        <f>SUM(C91,C96,C97)</f>
        <v>0</v>
      </c>
      <c r="D90" s="89">
        <f>SUM(D91,D96,D97)</f>
        <v>0</v>
      </c>
      <c r="E90" s="89">
        <f>SUM(E91,E96,E97)</f>
        <v>0</v>
      </c>
      <c r="F90" s="89">
        <f>SUM(F91,F96,F97)</f>
        <v>0</v>
      </c>
      <c r="G90" s="89">
        <f t="shared" si="102"/>
        <v>0</v>
      </c>
      <c r="H90" s="97">
        <f t="shared" ref="H90:O90" si="114">SUM(H91,H96,H97)</f>
        <v>0</v>
      </c>
      <c r="I90" s="97">
        <f t="shared" ref="I90:N90" si="115">SUM(I91,I96,I97)</f>
        <v>0</v>
      </c>
      <c r="J90" s="97">
        <f t="shared" si="115"/>
        <v>0</v>
      </c>
      <c r="K90" s="97">
        <f t="shared" si="115"/>
        <v>0</v>
      </c>
      <c r="L90" s="97">
        <f t="shared" si="115"/>
        <v>0</v>
      </c>
      <c r="M90" s="97">
        <f t="shared" si="115"/>
        <v>0</v>
      </c>
      <c r="N90" s="97">
        <f t="shared" si="115"/>
        <v>0</v>
      </c>
      <c r="O90" s="89">
        <f t="shared" si="114"/>
        <v>0</v>
      </c>
      <c r="P90" s="89">
        <f t="shared" si="103"/>
        <v>0</v>
      </c>
      <c r="Q90" s="97">
        <f t="shared" ref="Q90:V90" si="116">SUM(Q91,Q96,Q97)</f>
        <v>0</v>
      </c>
      <c r="R90" s="89">
        <f t="shared" si="116"/>
        <v>0</v>
      </c>
      <c r="S90" s="89">
        <f t="shared" si="116"/>
        <v>0</v>
      </c>
      <c r="T90" s="89">
        <f t="shared" si="116"/>
        <v>0</v>
      </c>
      <c r="U90" s="89">
        <f t="shared" si="116"/>
        <v>0</v>
      </c>
      <c r="V90" s="89">
        <f t="shared" si="116"/>
        <v>0</v>
      </c>
      <c r="W90" s="89">
        <f t="shared" si="104"/>
        <v>0</v>
      </c>
      <c r="X90" s="97">
        <f>SUM(X91,X96,X97)</f>
        <v>0</v>
      </c>
      <c r="Y90" s="89">
        <f>SUM(Y91,Y96,Y97)</f>
        <v>0</v>
      </c>
      <c r="Z90" s="89">
        <f>SUM(Z91,Z96,Z97)</f>
        <v>0</v>
      </c>
      <c r="AA90" s="89">
        <f>SUM(AA91,AA96,AA97)</f>
        <v>0</v>
      </c>
      <c r="AB90" s="89">
        <f>SUM(AB91,AB96,AB97)</f>
        <v>0</v>
      </c>
      <c r="AC90" s="89">
        <f t="shared" si="105"/>
        <v>0</v>
      </c>
      <c r="AD90" s="97">
        <f t="shared" ref="AD90:AP90" si="117">SUM(AD91,AD96,AD97)</f>
        <v>0</v>
      </c>
      <c r="AE90" s="89">
        <f t="shared" si="117"/>
        <v>0</v>
      </c>
      <c r="AF90" s="89">
        <f t="shared" si="117"/>
        <v>0</v>
      </c>
      <c r="AG90" s="89">
        <f t="shared" si="117"/>
        <v>0</v>
      </c>
      <c r="AH90" s="89">
        <f t="shared" si="117"/>
        <v>0</v>
      </c>
      <c r="AI90" s="89">
        <f t="shared" si="117"/>
        <v>0</v>
      </c>
      <c r="AJ90" s="89">
        <f t="shared" ref="AJ90:AO90" si="118">SUM(AJ91,AJ96,AJ97)</f>
        <v>0</v>
      </c>
      <c r="AK90" s="89">
        <f t="shared" si="118"/>
        <v>0</v>
      </c>
      <c r="AL90" s="89">
        <f t="shared" si="118"/>
        <v>0</v>
      </c>
      <c r="AM90" s="89">
        <f t="shared" si="118"/>
        <v>0</v>
      </c>
      <c r="AN90" s="89">
        <f>SUM(AN91,AN96,AN97)</f>
        <v>0</v>
      </c>
      <c r="AO90" s="89">
        <f t="shared" si="118"/>
        <v>0</v>
      </c>
      <c r="AP90" s="89">
        <f t="shared" si="117"/>
        <v>0</v>
      </c>
      <c r="AQ90" s="89">
        <f t="shared" si="106"/>
        <v>0</v>
      </c>
      <c r="AR90" s="97">
        <f>SUM(AR91,AR96,AR97)</f>
        <v>0</v>
      </c>
      <c r="AS90" s="89">
        <f>SUM(AS91,AS96,AS97)</f>
        <v>0</v>
      </c>
      <c r="AT90" s="89">
        <f>SUM(AT91,AT96,AT97)</f>
        <v>0</v>
      </c>
      <c r="AU90" s="89">
        <f>SUM(AU91,AU96,AU97)</f>
        <v>0</v>
      </c>
      <c r="AV90" s="89">
        <f t="shared" si="107"/>
        <v>0</v>
      </c>
      <c r="AW90" s="97">
        <f>SUM(AW91,AW96,AW97)</f>
        <v>0</v>
      </c>
      <c r="AX90" s="89">
        <f>SUM(AX91,AX96,AX97)</f>
        <v>0</v>
      </c>
      <c r="AY90" s="89">
        <f>SUM(AY91,AY96,AY97)</f>
        <v>0</v>
      </c>
      <c r="AZ90" s="89">
        <f>SUM(AZ91,AZ96,AZ97)</f>
        <v>0</v>
      </c>
      <c r="BA90" s="89">
        <f t="shared" si="108"/>
        <v>0</v>
      </c>
      <c r="BB90" s="48">
        <f t="shared" si="88"/>
        <v>0</v>
      </c>
      <c r="BC90" s="88">
        <f>SUM(BC91,BC96,BC97)</f>
        <v>0</v>
      </c>
      <c r="BD90" s="89">
        <f t="shared" ref="BD90:CI90" si="119">SUM(BD91,BD96,BD97)</f>
        <v>0</v>
      </c>
      <c r="BE90" s="89">
        <f>SUM(BE91,BE96,BE97)</f>
        <v>0</v>
      </c>
      <c r="BF90" s="89">
        <f>SUM(BF91,BF96,BF97)</f>
        <v>0</v>
      </c>
      <c r="BG90" s="89">
        <f t="shared" si="119"/>
        <v>0</v>
      </c>
      <c r="BH90" s="89">
        <f t="shared" si="119"/>
        <v>0</v>
      </c>
      <c r="BI90" s="89">
        <f t="shared" si="119"/>
        <v>0</v>
      </c>
      <c r="BJ90" s="89">
        <f t="shared" si="119"/>
        <v>0</v>
      </c>
      <c r="BK90" s="89">
        <f t="shared" si="119"/>
        <v>0</v>
      </c>
      <c r="BL90" s="89">
        <f t="shared" si="119"/>
        <v>0</v>
      </c>
      <c r="BM90" s="89">
        <f t="shared" si="119"/>
        <v>0</v>
      </c>
      <c r="BN90" s="89">
        <f t="shared" si="119"/>
        <v>0</v>
      </c>
      <c r="BO90" s="89">
        <f t="shared" si="119"/>
        <v>0</v>
      </c>
      <c r="BP90" s="89">
        <f t="shared" si="119"/>
        <v>0</v>
      </c>
      <c r="BQ90" s="89">
        <f t="shared" si="119"/>
        <v>0</v>
      </c>
      <c r="BR90" s="89">
        <f t="shared" si="119"/>
        <v>0</v>
      </c>
      <c r="BS90" s="89">
        <f t="shared" si="119"/>
        <v>0</v>
      </c>
      <c r="BT90" s="89">
        <f t="shared" si="119"/>
        <v>0</v>
      </c>
      <c r="BU90" s="89">
        <f t="shared" si="119"/>
        <v>0</v>
      </c>
      <c r="BV90" s="89">
        <f t="shared" si="119"/>
        <v>0</v>
      </c>
      <c r="BW90" s="89">
        <f t="shared" si="119"/>
        <v>0</v>
      </c>
      <c r="BX90" s="89">
        <f t="shared" si="119"/>
        <v>0</v>
      </c>
      <c r="BY90" s="89">
        <f t="shared" si="119"/>
        <v>0</v>
      </c>
      <c r="BZ90" s="89">
        <f t="shared" si="119"/>
        <v>0</v>
      </c>
      <c r="CA90" s="89">
        <f t="shared" si="119"/>
        <v>0</v>
      </c>
      <c r="CB90" s="89">
        <f t="shared" si="119"/>
        <v>0</v>
      </c>
      <c r="CC90" s="89">
        <f t="shared" si="119"/>
        <v>0</v>
      </c>
      <c r="CD90" s="89">
        <f t="shared" si="119"/>
        <v>0</v>
      </c>
      <c r="CE90" s="89">
        <f t="shared" si="119"/>
        <v>0</v>
      </c>
      <c r="CF90" s="89">
        <f t="shared" si="119"/>
        <v>0</v>
      </c>
      <c r="CG90" s="89">
        <f t="shared" si="119"/>
        <v>0</v>
      </c>
      <c r="CH90" s="54">
        <f t="shared" si="100"/>
        <v>0</v>
      </c>
      <c r="CI90" s="63">
        <f t="shared" si="119"/>
        <v>0</v>
      </c>
      <c r="CJ90" s="64">
        <f>SUM(CJ91:CJ97)</f>
        <v>0</v>
      </c>
      <c r="CK90" s="16">
        <f>SUM(CK91,CK96,CK97)</f>
        <v>0</v>
      </c>
      <c r="CM90" s="190" t="s">
        <v>288</v>
      </c>
      <c r="CN90" s="195">
        <v>1</v>
      </c>
      <c r="CO90" s="186">
        <v>30000</v>
      </c>
      <c r="CP90" s="191">
        <f>+CO90*CN90</f>
        <v>30000</v>
      </c>
    </row>
    <row r="91" spans="1:94" ht="15" customHeight="1" x14ac:dyDescent="0.2">
      <c r="A91" s="6" t="s">
        <v>72</v>
      </c>
      <c r="B91" s="31">
        <f>SUM(B92:B95)</f>
        <v>0</v>
      </c>
      <c r="C91" s="32">
        <f>SUM(C92:C95)</f>
        <v>0</v>
      </c>
      <c r="D91" s="32">
        <f>SUM(D92:D95)</f>
        <v>0</v>
      </c>
      <c r="E91" s="32">
        <f>SUM(E92:E95)</f>
        <v>0</v>
      </c>
      <c r="F91" s="32">
        <f>SUM(F92:F95)</f>
        <v>0</v>
      </c>
      <c r="G91" s="32">
        <f t="shared" si="102"/>
        <v>0</v>
      </c>
      <c r="H91" s="94">
        <f t="shared" ref="H91:O91" si="120">SUM(H92:H95)</f>
        <v>0</v>
      </c>
      <c r="I91" s="94">
        <f t="shared" ref="I91:N91" si="121">SUM(I92:I95)</f>
        <v>0</v>
      </c>
      <c r="J91" s="94">
        <f t="shared" si="121"/>
        <v>0</v>
      </c>
      <c r="K91" s="94">
        <f t="shared" si="121"/>
        <v>0</v>
      </c>
      <c r="L91" s="94">
        <f t="shared" si="121"/>
        <v>0</v>
      </c>
      <c r="M91" s="94">
        <f t="shared" si="121"/>
        <v>0</v>
      </c>
      <c r="N91" s="94">
        <f t="shared" si="121"/>
        <v>0</v>
      </c>
      <c r="O91" s="32">
        <f t="shared" si="120"/>
        <v>0</v>
      </c>
      <c r="P91" s="32">
        <f t="shared" si="103"/>
        <v>0</v>
      </c>
      <c r="Q91" s="94">
        <f t="shared" ref="Q91:V91" si="122">SUM(Q92:Q95)</f>
        <v>0</v>
      </c>
      <c r="R91" s="32">
        <f t="shared" si="122"/>
        <v>0</v>
      </c>
      <c r="S91" s="32">
        <f t="shared" si="122"/>
        <v>0</v>
      </c>
      <c r="T91" s="32">
        <f t="shared" si="122"/>
        <v>0</v>
      </c>
      <c r="U91" s="32">
        <f t="shared" si="122"/>
        <v>0</v>
      </c>
      <c r="V91" s="32">
        <f t="shared" si="122"/>
        <v>0</v>
      </c>
      <c r="W91" s="32">
        <f t="shared" si="104"/>
        <v>0</v>
      </c>
      <c r="X91" s="94">
        <f>SUM(X92:X95)</f>
        <v>0</v>
      </c>
      <c r="Y91" s="32">
        <f>SUM(Y92:Y95)</f>
        <v>0</v>
      </c>
      <c r="Z91" s="32">
        <f>SUM(Z92:Z95)</f>
        <v>0</v>
      </c>
      <c r="AA91" s="32">
        <f>SUM(AA92:AA95)</f>
        <v>0</v>
      </c>
      <c r="AB91" s="32">
        <f>SUM(AB92:AB95)</f>
        <v>0</v>
      </c>
      <c r="AC91" s="32">
        <f t="shared" si="105"/>
        <v>0</v>
      </c>
      <c r="AD91" s="94">
        <f t="shared" ref="AD91:AP91" si="123">SUM(AD92:AD95)</f>
        <v>0</v>
      </c>
      <c r="AE91" s="32">
        <f t="shared" si="123"/>
        <v>0</v>
      </c>
      <c r="AF91" s="32">
        <f t="shared" si="123"/>
        <v>0</v>
      </c>
      <c r="AG91" s="32">
        <f t="shared" si="123"/>
        <v>0</v>
      </c>
      <c r="AH91" s="32">
        <f t="shared" si="123"/>
        <v>0</v>
      </c>
      <c r="AI91" s="32">
        <f t="shared" si="123"/>
        <v>0</v>
      </c>
      <c r="AJ91" s="32">
        <f t="shared" ref="AJ91:AO91" si="124">SUM(AJ92:AJ95)</f>
        <v>0</v>
      </c>
      <c r="AK91" s="32">
        <f t="shared" si="124"/>
        <v>0</v>
      </c>
      <c r="AL91" s="32">
        <f t="shared" si="124"/>
        <v>0</v>
      </c>
      <c r="AM91" s="32">
        <f t="shared" si="124"/>
        <v>0</v>
      </c>
      <c r="AN91" s="32">
        <f>SUM(AN92:AN95)</f>
        <v>0</v>
      </c>
      <c r="AO91" s="32">
        <f t="shared" si="124"/>
        <v>0</v>
      </c>
      <c r="AP91" s="32">
        <f t="shared" si="123"/>
        <v>0</v>
      </c>
      <c r="AQ91" s="32">
        <f t="shared" si="106"/>
        <v>0</v>
      </c>
      <c r="AR91" s="94">
        <f>SUM(AR92:AR95)</f>
        <v>0</v>
      </c>
      <c r="AS91" s="32">
        <f>SUM(AS92:AS95)</f>
        <v>0</v>
      </c>
      <c r="AT91" s="32">
        <f>SUM(AT92:AT95)</f>
        <v>0</v>
      </c>
      <c r="AU91" s="32">
        <f>SUM(AU92:AU95)</f>
        <v>0</v>
      </c>
      <c r="AV91" s="32">
        <f t="shared" si="107"/>
        <v>0</v>
      </c>
      <c r="AW91" s="94">
        <f>SUM(AW92:AW95)</f>
        <v>0</v>
      </c>
      <c r="AX91" s="32">
        <f>SUM(AX92:AX95)</f>
        <v>0</v>
      </c>
      <c r="AY91" s="32">
        <f>SUM(AY92:AY95)</f>
        <v>0</v>
      </c>
      <c r="AZ91" s="32">
        <f>SUM(AZ92:AZ95)</f>
        <v>0</v>
      </c>
      <c r="BA91" s="32">
        <f t="shared" si="108"/>
        <v>0</v>
      </c>
      <c r="BB91" s="47">
        <f t="shared" si="88"/>
        <v>0</v>
      </c>
      <c r="BC91" s="31">
        <f>SUM(BC92:BC95)</f>
        <v>0</v>
      </c>
      <c r="BD91" s="32">
        <f t="shared" ref="BD91:CI91" si="125">SUM(BD92:BD95)</f>
        <v>0</v>
      </c>
      <c r="BE91" s="32">
        <f>SUM(BE92:BE95)</f>
        <v>0</v>
      </c>
      <c r="BF91" s="32">
        <f>SUM(BF92:BF95)</f>
        <v>0</v>
      </c>
      <c r="BG91" s="32">
        <f t="shared" si="125"/>
        <v>0</v>
      </c>
      <c r="BH91" s="32">
        <f t="shared" si="125"/>
        <v>0</v>
      </c>
      <c r="BI91" s="32">
        <f t="shared" si="125"/>
        <v>0</v>
      </c>
      <c r="BJ91" s="32">
        <f t="shared" si="125"/>
        <v>0</v>
      </c>
      <c r="BK91" s="32">
        <f t="shared" si="125"/>
        <v>0</v>
      </c>
      <c r="BL91" s="32">
        <f t="shared" si="125"/>
        <v>0</v>
      </c>
      <c r="BM91" s="32">
        <f t="shared" si="125"/>
        <v>0</v>
      </c>
      <c r="BN91" s="32">
        <f t="shared" si="125"/>
        <v>0</v>
      </c>
      <c r="BO91" s="32">
        <f t="shared" si="125"/>
        <v>0</v>
      </c>
      <c r="BP91" s="32">
        <f t="shared" si="125"/>
        <v>0</v>
      </c>
      <c r="BQ91" s="32">
        <f t="shared" si="125"/>
        <v>0</v>
      </c>
      <c r="BR91" s="32">
        <f t="shared" si="125"/>
        <v>0</v>
      </c>
      <c r="BS91" s="32">
        <f t="shared" si="125"/>
        <v>0</v>
      </c>
      <c r="BT91" s="32">
        <f t="shared" si="125"/>
        <v>0</v>
      </c>
      <c r="BU91" s="32">
        <f t="shared" si="125"/>
        <v>0</v>
      </c>
      <c r="BV91" s="32">
        <f t="shared" si="125"/>
        <v>0</v>
      </c>
      <c r="BW91" s="32">
        <f t="shared" si="125"/>
        <v>0</v>
      </c>
      <c r="BX91" s="32">
        <f t="shared" si="125"/>
        <v>0</v>
      </c>
      <c r="BY91" s="32">
        <f t="shared" si="125"/>
        <v>0</v>
      </c>
      <c r="BZ91" s="32">
        <f t="shared" si="125"/>
        <v>0</v>
      </c>
      <c r="CA91" s="32">
        <f t="shared" si="125"/>
        <v>0</v>
      </c>
      <c r="CB91" s="32">
        <f t="shared" si="125"/>
        <v>0</v>
      </c>
      <c r="CC91" s="32">
        <f t="shared" si="125"/>
        <v>0</v>
      </c>
      <c r="CD91" s="32">
        <f t="shared" si="125"/>
        <v>0</v>
      </c>
      <c r="CE91" s="32">
        <f t="shared" si="125"/>
        <v>0</v>
      </c>
      <c r="CF91" s="32">
        <f t="shared" si="125"/>
        <v>0</v>
      </c>
      <c r="CG91" s="32">
        <f t="shared" si="125"/>
        <v>0</v>
      </c>
      <c r="CH91" s="55">
        <f t="shared" si="100"/>
        <v>0</v>
      </c>
      <c r="CI91" s="61">
        <f t="shared" si="125"/>
        <v>0</v>
      </c>
      <c r="CJ91" s="62"/>
      <c r="CK91" s="19">
        <f t="shared" ref="CK91:CK102" si="126">SUM(BB91+CH91+CI91+CJ91)</f>
        <v>0</v>
      </c>
      <c r="CM91" s="190" t="s">
        <v>289</v>
      </c>
      <c r="CN91" s="195">
        <f>+CN15</f>
        <v>43</v>
      </c>
      <c r="CO91" s="186">
        <v>5000</v>
      </c>
      <c r="CP91" s="191">
        <f>+CO91*CN91</f>
        <v>215000</v>
      </c>
    </row>
    <row r="92" spans="1:94" ht="15" customHeight="1" x14ac:dyDescent="0.2">
      <c r="A92" s="90" t="s">
        <v>123</v>
      </c>
      <c r="B92" s="31"/>
      <c r="C92" s="32"/>
      <c r="D92" s="32"/>
      <c r="E92" s="32"/>
      <c r="F92" s="32"/>
      <c r="G92" s="32">
        <f t="shared" si="102"/>
        <v>0</v>
      </c>
      <c r="H92" s="94"/>
      <c r="I92" s="32"/>
      <c r="J92" s="32"/>
      <c r="K92" s="32"/>
      <c r="L92" s="32"/>
      <c r="M92" s="32"/>
      <c r="N92" s="32"/>
      <c r="O92" s="32"/>
      <c r="P92" s="32">
        <f t="shared" si="103"/>
        <v>0</v>
      </c>
      <c r="Q92" s="94"/>
      <c r="R92" s="32"/>
      <c r="S92" s="32"/>
      <c r="T92" s="32"/>
      <c r="U92" s="32"/>
      <c r="V92" s="32"/>
      <c r="W92" s="32">
        <f t="shared" si="104"/>
        <v>0</v>
      </c>
      <c r="X92" s="94"/>
      <c r="Y92" s="32"/>
      <c r="Z92" s="32"/>
      <c r="AA92" s="32"/>
      <c r="AB92" s="32"/>
      <c r="AC92" s="32">
        <f t="shared" si="105"/>
        <v>0</v>
      </c>
      <c r="AD92" s="94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>
        <f t="shared" si="106"/>
        <v>0</v>
      </c>
      <c r="AR92" s="94"/>
      <c r="AS92" s="32"/>
      <c r="AT92" s="32"/>
      <c r="AU92" s="32"/>
      <c r="AV92" s="32">
        <f t="shared" si="107"/>
        <v>0</v>
      </c>
      <c r="AW92" s="94"/>
      <c r="AX92" s="32"/>
      <c r="AY92" s="32"/>
      <c r="AZ92" s="32"/>
      <c r="BA92" s="32">
        <f t="shared" si="108"/>
        <v>0</v>
      </c>
      <c r="BB92" s="47">
        <f t="shared" si="88"/>
        <v>0</v>
      </c>
      <c r="BC92" s="31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55">
        <f t="shared" si="100"/>
        <v>0</v>
      </c>
      <c r="CI92" s="26"/>
      <c r="CJ92" s="62"/>
      <c r="CK92" s="19">
        <f t="shared" si="126"/>
        <v>0</v>
      </c>
      <c r="CM92" s="190" t="s">
        <v>290</v>
      </c>
      <c r="CN92" s="195">
        <f>+CN91</f>
        <v>43</v>
      </c>
      <c r="CO92" s="186">
        <v>3000</v>
      </c>
      <c r="CP92" s="191">
        <f>+CO92*CN92</f>
        <v>129000</v>
      </c>
    </row>
    <row r="93" spans="1:94" ht="15" customHeight="1" x14ac:dyDescent="0.2">
      <c r="A93" s="90" t="s">
        <v>124</v>
      </c>
      <c r="B93" s="31"/>
      <c r="C93" s="32"/>
      <c r="D93" s="32"/>
      <c r="E93" s="32"/>
      <c r="F93" s="32"/>
      <c r="G93" s="32">
        <f t="shared" si="102"/>
        <v>0</v>
      </c>
      <c r="H93" s="94"/>
      <c r="I93" s="32"/>
      <c r="J93" s="32"/>
      <c r="K93" s="32"/>
      <c r="L93" s="32"/>
      <c r="M93" s="32"/>
      <c r="N93" s="32"/>
      <c r="O93" s="32"/>
      <c r="P93" s="32">
        <f t="shared" si="103"/>
        <v>0</v>
      </c>
      <c r="Q93" s="94"/>
      <c r="R93" s="32"/>
      <c r="S93" s="32"/>
      <c r="T93" s="32"/>
      <c r="U93" s="32"/>
      <c r="V93" s="32"/>
      <c r="W93" s="32">
        <f t="shared" si="104"/>
        <v>0</v>
      </c>
      <c r="X93" s="94"/>
      <c r="Y93" s="32"/>
      <c r="Z93" s="32"/>
      <c r="AA93" s="32"/>
      <c r="AB93" s="32"/>
      <c r="AC93" s="32">
        <f t="shared" si="105"/>
        <v>0</v>
      </c>
      <c r="AD93" s="94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>
        <f t="shared" si="106"/>
        <v>0</v>
      </c>
      <c r="AR93" s="94"/>
      <c r="AS93" s="32"/>
      <c r="AT93" s="32"/>
      <c r="AU93" s="32"/>
      <c r="AV93" s="32">
        <f t="shared" si="107"/>
        <v>0</v>
      </c>
      <c r="AW93" s="94"/>
      <c r="AX93" s="32"/>
      <c r="AY93" s="32"/>
      <c r="AZ93" s="32"/>
      <c r="BA93" s="32">
        <f t="shared" si="108"/>
        <v>0</v>
      </c>
      <c r="BB93" s="47">
        <f t="shared" si="88"/>
        <v>0</v>
      </c>
      <c r="BC93" s="31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55">
        <f t="shared" si="100"/>
        <v>0</v>
      </c>
      <c r="CI93" s="26"/>
      <c r="CJ93" s="62"/>
      <c r="CK93" s="19">
        <f t="shared" si="126"/>
        <v>0</v>
      </c>
      <c r="CM93" s="190" t="s">
        <v>294</v>
      </c>
      <c r="CN93" s="195">
        <f>+CN92</f>
        <v>43</v>
      </c>
      <c r="CO93" s="186">
        <v>4000</v>
      </c>
      <c r="CP93" s="191">
        <f t="shared" ref="CP93:CP99" si="127">+CO93*CN93</f>
        <v>172000</v>
      </c>
    </row>
    <row r="94" spans="1:94" ht="15" customHeight="1" x14ac:dyDescent="0.2">
      <c r="A94" s="90" t="s">
        <v>125</v>
      </c>
      <c r="B94" s="31"/>
      <c r="C94" s="32"/>
      <c r="D94" s="32"/>
      <c r="E94" s="32"/>
      <c r="F94" s="32"/>
      <c r="G94" s="32">
        <f t="shared" si="102"/>
        <v>0</v>
      </c>
      <c r="H94" s="94"/>
      <c r="I94" s="32"/>
      <c r="J94" s="32"/>
      <c r="K94" s="32"/>
      <c r="L94" s="32"/>
      <c r="M94" s="32"/>
      <c r="N94" s="32"/>
      <c r="O94" s="32"/>
      <c r="P94" s="32">
        <f t="shared" si="103"/>
        <v>0</v>
      </c>
      <c r="Q94" s="94"/>
      <c r="R94" s="32"/>
      <c r="S94" s="32"/>
      <c r="T94" s="32"/>
      <c r="U94" s="32"/>
      <c r="V94" s="32"/>
      <c r="W94" s="32">
        <f t="shared" si="104"/>
        <v>0</v>
      </c>
      <c r="X94" s="94"/>
      <c r="Y94" s="32"/>
      <c r="Z94" s="32"/>
      <c r="AA94" s="32"/>
      <c r="AB94" s="32"/>
      <c r="AC94" s="32">
        <f t="shared" si="105"/>
        <v>0</v>
      </c>
      <c r="AD94" s="94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>
        <f t="shared" si="106"/>
        <v>0</v>
      </c>
      <c r="AR94" s="94"/>
      <c r="AS94" s="32"/>
      <c r="AT94" s="32"/>
      <c r="AU94" s="32"/>
      <c r="AV94" s="32">
        <f t="shared" si="107"/>
        <v>0</v>
      </c>
      <c r="AW94" s="94"/>
      <c r="AX94" s="32"/>
      <c r="AY94" s="32"/>
      <c r="AZ94" s="32"/>
      <c r="BA94" s="32">
        <f t="shared" si="108"/>
        <v>0</v>
      </c>
      <c r="BB94" s="47">
        <f t="shared" si="88"/>
        <v>0</v>
      </c>
      <c r="BC94" s="31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55">
        <f t="shared" si="100"/>
        <v>0</v>
      </c>
      <c r="CI94" s="26"/>
      <c r="CJ94" s="62"/>
      <c r="CK94" s="19">
        <f t="shared" si="126"/>
        <v>0</v>
      </c>
      <c r="CM94" s="190" t="s">
        <v>295</v>
      </c>
      <c r="CN94" s="195">
        <f>+CN93</f>
        <v>43</v>
      </c>
      <c r="CO94" s="186">
        <v>6000</v>
      </c>
      <c r="CP94" s="191">
        <f t="shared" si="127"/>
        <v>258000</v>
      </c>
    </row>
    <row r="95" spans="1:94" ht="15" customHeight="1" x14ac:dyDescent="0.2">
      <c r="A95" s="90" t="s">
        <v>126</v>
      </c>
      <c r="B95" s="31"/>
      <c r="C95" s="32"/>
      <c r="D95" s="32"/>
      <c r="E95" s="32"/>
      <c r="F95" s="32"/>
      <c r="G95" s="32">
        <f t="shared" si="102"/>
        <v>0</v>
      </c>
      <c r="H95" s="94"/>
      <c r="I95" s="32"/>
      <c r="J95" s="32"/>
      <c r="K95" s="32"/>
      <c r="L95" s="32"/>
      <c r="M95" s="32"/>
      <c r="N95" s="32"/>
      <c r="O95" s="32"/>
      <c r="P95" s="32">
        <f t="shared" si="103"/>
        <v>0</v>
      </c>
      <c r="Q95" s="94"/>
      <c r="R95" s="32"/>
      <c r="S95" s="32"/>
      <c r="T95" s="32"/>
      <c r="U95" s="32"/>
      <c r="V95" s="32"/>
      <c r="W95" s="32">
        <f t="shared" si="104"/>
        <v>0</v>
      </c>
      <c r="X95" s="94"/>
      <c r="Y95" s="32"/>
      <c r="Z95" s="32"/>
      <c r="AA95" s="32"/>
      <c r="AB95" s="32"/>
      <c r="AC95" s="32">
        <f t="shared" si="105"/>
        <v>0</v>
      </c>
      <c r="AD95" s="94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>
        <f t="shared" si="106"/>
        <v>0</v>
      </c>
      <c r="AR95" s="94"/>
      <c r="AS95" s="32"/>
      <c r="AT95" s="32"/>
      <c r="AU95" s="32"/>
      <c r="AV95" s="32">
        <f t="shared" si="107"/>
        <v>0</v>
      </c>
      <c r="AW95" s="94"/>
      <c r="AX95" s="32"/>
      <c r="AY95" s="32"/>
      <c r="AZ95" s="32"/>
      <c r="BA95" s="32">
        <f t="shared" si="108"/>
        <v>0</v>
      </c>
      <c r="BB95" s="47">
        <f t="shared" si="88"/>
        <v>0</v>
      </c>
      <c r="BC95" s="31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55">
        <f t="shared" si="100"/>
        <v>0</v>
      </c>
      <c r="CI95" s="26"/>
      <c r="CJ95" s="62"/>
      <c r="CK95" s="19">
        <f t="shared" si="126"/>
        <v>0</v>
      </c>
      <c r="CM95" s="190" t="s">
        <v>296</v>
      </c>
      <c r="CN95" s="195">
        <v>1</v>
      </c>
      <c r="CO95" s="186">
        <v>15000</v>
      </c>
      <c r="CP95" s="191">
        <f t="shared" si="127"/>
        <v>15000</v>
      </c>
    </row>
    <row r="96" spans="1:94" ht="15" customHeight="1" x14ac:dyDescent="0.2">
      <c r="A96" s="6" t="s">
        <v>73</v>
      </c>
      <c r="B96" s="31"/>
      <c r="C96" s="32"/>
      <c r="D96" s="32"/>
      <c r="E96" s="32"/>
      <c r="F96" s="32"/>
      <c r="G96" s="32">
        <f t="shared" si="102"/>
        <v>0</v>
      </c>
      <c r="H96" s="94"/>
      <c r="I96" s="32"/>
      <c r="J96" s="32"/>
      <c r="K96" s="32"/>
      <c r="L96" s="32"/>
      <c r="M96" s="32"/>
      <c r="N96" s="32"/>
      <c r="O96" s="32"/>
      <c r="P96" s="32">
        <f t="shared" si="103"/>
        <v>0</v>
      </c>
      <c r="Q96" s="94"/>
      <c r="R96" s="32"/>
      <c r="S96" s="32"/>
      <c r="T96" s="32"/>
      <c r="U96" s="32"/>
      <c r="V96" s="32"/>
      <c r="W96" s="32">
        <f t="shared" si="104"/>
        <v>0</v>
      </c>
      <c r="X96" s="94"/>
      <c r="Y96" s="32"/>
      <c r="Z96" s="32"/>
      <c r="AA96" s="32"/>
      <c r="AB96" s="32"/>
      <c r="AC96" s="32">
        <f t="shared" si="105"/>
        <v>0</v>
      </c>
      <c r="AD96" s="94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>
        <f t="shared" si="106"/>
        <v>0</v>
      </c>
      <c r="AR96" s="94"/>
      <c r="AS96" s="32"/>
      <c r="AT96" s="32"/>
      <c r="AU96" s="32"/>
      <c r="AV96" s="32">
        <f t="shared" si="107"/>
        <v>0</v>
      </c>
      <c r="AW96" s="94"/>
      <c r="AX96" s="32"/>
      <c r="AY96" s="32"/>
      <c r="AZ96" s="32"/>
      <c r="BA96" s="32">
        <f t="shared" si="108"/>
        <v>0</v>
      </c>
      <c r="BB96" s="47">
        <f t="shared" si="88"/>
        <v>0</v>
      </c>
      <c r="BC96" s="31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55">
        <f t="shared" si="100"/>
        <v>0</v>
      </c>
      <c r="CI96" s="26"/>
      <c r="CJ96" s="62"/>
      <c r="CK96" s="19">
        <f t="shared" si="126"/>
        <v>0</v>
      </c>
      <c r="CM96" s="190" t="s">
        <v>297</v>
      </c>
      <c r="CN96" s="195">
        <f>+CN95</f>
        <v>1</v>
      </c>
      <c r="CO96" s="186">
        <v>30000</v>
      </c>
      <c r="CP96" s="191">
        <f t="shared" si="127"/>
        <v>30000</v>
      </c>
    </row>
    <row r="97" spans="1:94" ht="15" customHeight="1" x14ac:dyDescent="0.2">
      <c r="A97" s="6" t="s">
        <v>3</v>
      </c>
      <c r="B97" s="29"/>
      <c r="C97" s="30"/>
      <c r="D97" s="30"/>
      <c r="E97" s="30"/>
      <c r="F97" s="30"/>
      <c r="G97" s="30">
        <f t="shared" si="102"/>
        <v>0</v>
      </c>
      <c r="H97" s="96"/>
      <c r="I97" s="30"/>
      <c r="J97" s="30"/>
      <c r="K97" s="30"/>
      <c r="L97" s="30"/>
      <c r="M97" s="30"/>
      <c r="N97" s="30"/>
      <c r="O97" s="30"/>
      <c r="P97" s="30">
        <f t="shared" si="103"/>
        <v>0</v>
      </c>
      <c r="Q97" s="96"/>
      <c r="R97" s="30"/>
      <c r="S97" s="30"/>
      <c r="T97" s="30"/>
      <c r="U97" s="30"/>
      <c r="V97" s="30"/>
      <c r="W97" s="30">
        <f t="shared" si="104"/>
        <v>0</v>
      </c>
      <c r="X97" s="96"/>
      <c r="Y97" s="30"/>
      <c r="Z97" s="30"/>
      <c r="AA97" s="30"/>
      <c r="AB97" s="30"/>
      <c r="AC97" s="30">
        <f t="shared" si="105"/>
        <v>0</v>
      </c>
      <c r="AD97" s="96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>
        <f t="shared" si="106"/>
        <v>0</v>
      </c>
      <c r="AR97" s="96"/>
      <c r="AS97" s="30"/>
      <c r="AT97" s="30"/>
      <c r="AU97" s="30"/>
      <c r="AV97" s="30">
        <f t="shared" si="107"/>
        <v>0</v>
      </c>
      <c r="AW97" s="96"/>
      <c r="AX97" s="30"/>
      <c r="AY97" s="30"/>
      <c r="AZ97" s="30"/>
      <c r="BA97" s="30">
        <f t="shared" si="108"/>
        <v>0</v>
      </c>
      <c r="BB97" s="49">
        <f t="shared" ref="BB97:BB102" si="128">SUM(BA97,AV97,AQ97,AC97,W97,P97,G97)</f>
        <v>0</v>
      </c>
      <c r="BC97" s="31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53">
        <f t="shared" si="100"/>
        <v>0</v>
      </c>
      <c r="CI97" s="26"/>
      <c r="CJ97" s="62"/>
      <c r="CK97" s="17">
        <f t="shared" si="126"/>
        <v>0</v>
      </c>
      <c r="CM97" s="204" t="s">
        <v>298</v>
      </c>
      <c r="CN97" s="195">
        <v>2</v>
      </c>
      <c r="CO97" s="186">
        <v>20000</v>
      </c>
      <c r="CP97" s="191">
        <f t="shared" si="127"/>
        <v>40000</v>
      </c>
    </row>
    <row r="98" spans="1:94" ht="15" customHeight="1" x14ac:dyDescent="0.2">
      <c r="A98" s="7" t="s">
        <v>74</v>
      </c>
      <c r="B98" s="37">
        <f>SUM(B49,B53,B87,B90)</f>
        <v>100000</v>
      </c>
      <c r="C98" s="38">
        <f>SUM(C49,C53,C87,C90)</f>
        <v>0</v>
      </c>
      <c r="D98" s="38">
        <f>SUM(D49,D53,D87,D90)</f>
        <v>0</v>
      </c>
      <c r="E98" s="38">
        <f>SUM(E49,E53,E87,E90)</f>
        <v>200000</v>
      </c>
      <c r="F98" s="38">
        <f>SUM(F49,F53,F87,F90)</f>
        <v>0</v>
      </c>
      <c r="G98" s="38">
        <f t="shared" si="102"/>
        <v>300000</v>
      </c>
      <c r="H98" s="104">
        <f t="shared" ref="H98:O98" si="129">SUM(H49,H53,H87,H90)</f>
        <v>600000</v>
      </c>
      <c r="I98" s="104">
        <f t="shared" si="129"/>
        <v>0</v>
      </c>
      <c r="J98" s="104">
        <f t="shared" si="129"/>
        <v>0</v>
      </c>
      <c r="K98" s="104">
        <f t="shared" si="129"/>
        <v>0</v>
      </c>
      <c r="L98" s="104">
        <f t="shared" si="129"/>
        <v>0</v>
      </c>
      <c r="M98" s="104">
        <f t="shared" si="129"/>
        <v>0</v>
      </c>
      <c r="N98" s="104">
        <f t="shared" si="129"/>
        <v>0</v>
      </c>
      <c r="O98" s="38">
        <f t="shared" si="129"/>
        <v>0</v>
      </c>
      <c r="P98" s="38">
        <f t="shared" si="103"/>
        <v>600000</v>
      </c>
      <c r="Q98" s="104">
        <f t="shared" ref="Q98:V98" si="130">SUM(Q49,Q53,Q87,Q90)</f>
        <v>0</v>
      </c>
      <c r="R98" s="38">
        <f t="shared" si="130"/>
        <v>0</v>
      </c>
      <c r="S98" s="38">
        <f t="shared" si="130"/>
        <v>0</v>
      </c>
      <c r="T98" s="38">
        <f t="shared" si="130"/>
        <v>0</v>
      </c>
      <c r="U98" s="38">
        <f t="shared" si="130"/>
        <v>0</v>
      </c>
      <c r="V98" s="38">
        <f t="shared" si="130"/>
        <v>0</v>
      </c>
      <c r="W98" s="38">
        <f t="shared" si="104"/>
        <v>0</v>
      </c>
      <c r="X98" s="104">
        <f>SUM(X49,X53,X87,X90)</f>
        <v>0</v>
      </c>
      <c r="Y98" s="38">
        <f>SUM(Y49,Y53,Y87,Y90)</f>
        <v>0</v>
      </c>
      <c r="Z98" s="38">
        <f>SUM(Z49,Z53,Z87,Z90)</f>
        <v>0</v>
      </c>
      <c r="AA98" s="38">
        <f>SUM(AA49,AA53,AA87,AA90)</f>
        <v>0</v>
      </c>
      <c r="AB98" s="38">
        <f>SUM(AB49,AB53,AB87,AB90)</f>
        <v>0</v>
      </c>
      <c r="AC98" s="38">
        <f t="shared" si="105"/>
        <v>0</v>
      </c>
      <c r="AD98" s="104">
        <f t="shared" ref="AD98:AP98" si="131">SUM(AD49,AD53,AD87,AD90)</f>
        <v>0</v>
      </c>
      <c r="AE98" s="38">
        <f t="shared" si="131"/>
        <v>0</v>
      </c>
      <c r="AF98" s="38">
        <f t="shared" si="131"/>
        <v>0</v>
      </c>
      <c r="AG98" s="38">
        <f t="shared" si="131"/>
        <v>0</v>
      </c>
      <c r="AH98" s="38">
        <f t="shared" si="131"/>
        <v>0</v>
      </c>
      <c r="AI98" s="38">
        <f t="shared" si="131"/>
        <v>0</v>
      </c>
      <c r="AJ98" s="38">
        <f t="shared" si="131"/>
        <v>0</v>
      </c>
      <c r="AK98" s="38">
        <f t="shared" si="131"/>
        <v>0</v>
      </c>
      <c r="AL98" s="38">
        <f t="shared" si="131"/>
        <v>0</v>
      </c>
      <c r="AM98" s="38">
        <f t="shared" si="131"/>
        <v>0</v>
      </c>
      <c r="AN98" s="38">
        <f t="shared" si="131"/>
        <v>0</v>
      </c>
      <c r="AO98" s="38">
        <f t="shared" si="131"/>
        <v>0</v>
      </c>
      <c r="AP98" s="38">
        <f t="shared" si="131"/>
        <v>0</v>
      </c>
      <c r="AQ98" s="38">
        <f t="shared" si="106"/>
        <v>0</v>
      </c>
      <c r="AR98" s="104">
        <f>SUM(AR49,AR53,AR87,AR90)</f>
        <v>0</v>
      </c>
      <c r="AS98" s="38">
        <f>SUM(AS49,AS53,AS87,AS90)</f>
        <v>0</v>
      </c>
      <c r="AT98" s="38">
        <f>SUM(AT49,AT53,AT87,AT90)</f>
        <v>0</v>
      </c>
      <c r="AU98" s="38">
        <f>SUM(AU49,AU53,AU87,AU90)</f>
        <v>0</v>
      </c>
      <c r="AV98" s="38">
        <f t="shared" si="107"/>
        <v>0</v>
      </c>
      <c r="AW98" s="104">
        <f>SUM(AW49,AW53,AW87,AW90)</f>
        <v>0</v>
      </c>
      <c r="AX98" s="38">
        <f>SUM(AX49,AX53,AX87,AX90)</f>
        <v>0</v>
      </c>
      <c r="AY98" s="38">
        <f>SUM(AY49,AY53,AY87,AY90)</f>
        <v>0</v>
      </c>
      <c r="AZ98" s="38">
        <f>SUM(AZ49,AZ53,AZ87,AZ90)</f>
        <v>0</v>
      </c>
      <c r="BA98" s="38">
        <f t="shared" si="108"/>
        <v>0</v>
      </c>
      <c r="BB98" s="45">
        <f>SUM(BA98,AV98,AQ98,AC98,W98,P98,G98)</f>
        <v>900000</v>
      </c>
      <c r="BC98" s="37">
        <f t="shared" ref="BC98:CG98" si="132">SUM(BC49,BC53,BC87,BC90)</f>
        <v>50000</v>
      </c>
      <c r="BD98" s="38">
        <f t="shared" si="132"/>
        <v>80000</v>
      </c>
      <c r="BE98" s="38">
        <f>SUM(BE49,BE53,BE87,BE90)</f>
        <v>10000</v>
      </c>
      <c r="BF98" s="38">
        <f t="shared" si="132"/>
        <v>0</v>
      </c>
      <c r="BG98" s="38">
        <f t="shared" si="132"/>
        <v>0</v>
      </c>
      <c r="BH98" s="38">
        <f t="shared" si="132"/>
        <v>0</v>
      </c>
      <c r="BI98" s="38">
        <f t="shared" si="132"/>
        <v>0</v>
      </c>
      <c r="BJ98" s="38">
        <f t="shared" si="132"/>
        <v>0</v>
      </c>
      <c r="BK98" s="38">
        <f t="shared" si="132"/>
        <v>0</v>
      </c>
      <c r="BL98" s="38">
        <f t="shared" si="132"/>
        <v>0</v>
      </c>
      <c r="BM98" s="38">
        <f t="shared" si="132"/>
        <v>0</v>
      </c>
      <c r="BN98" s="38">
        <f t="shared" si="132"/>
        <v>0</v>
      </c>
      <c r="BO98" s="38">
        <f t="shared" si="132"/>
        <v>0</v>
      </c>
      <c r="BP98" s="38">
        <f t="shared" si="132"/>
        <v>0</v>
      </c>
      <c r="BQ98" s="38">
        <f t="shared" si="132"/>
        <v>0</v>
      </c>
      <c r="BR98" s="38">
        <f t="shared" si="132"/>
        <v>0</v>
      </c>
      <c r="BS98" s="38">
        <f t="shared" si="132"/>
        <v>0</v>
      </c>
      <c r="BT98" s="38">
        <f t="shared" si="132"/>
        <v>0</v>
      </c>
      <c r="BU98" s="38">
        <f t="shared" si="132"/>
        <v>0</v>
      </c>
      <c r="BV98" s="38">
        <f t="shared" si="132"/>
        <v>0</v>
      </c>
      <c r="BW98" s="38">
        <f t="shared" si="132"/>
        <v>0</v>
      </c>
      <c r="BX98" s="38">
        <f t="shared" si="132"/>
        <v>0</v>
      </c>
      <c r="BY98" s="38">
        <f t="shared" si="132"/>
        <v>0</v>
      </c>
      <c r="BZ98" s="38">
        <f t="shared" si="132"/>
        <v>0</v>
      </c>
      <c r="CA98" s="38">
        <f t="shared" si="132"/>
        <v>0</v>
      </c>
      <c r="CB98" s="38">
        <f t="shared" si="132"/>
        <v>0</v>
      </c>
      <c r="CC98" s="38">
        <f t="shared" si="132"/>
        <v>0</v>
      </c>
      <c r="CD98" s="38">
        <f t="shared" si="132"/>
        <v>0</v>
      </c>
      <c r="CE98" s="38">
        <f t="shared" si="132"/>
        <v>0</v>
      </c>
      <c r="CF98" s="38">
        <f t="shared" si="132"/>
        <v>0</v>
      </c>
      <c r="CG98" s="38">
        <f t="shared" si="132"/>
        <v>0</v>
      </c>
      <c r="CH98" s="56">
        <f t="shared" si="100"/>
        <v>140000</v>
      </c>
      <c r="CI98" s="68">
        <f>SUM(CI49,CI53,CI87,CI90)</f>
        <v>4085600</v>
      </c>
      <c r="CJ98" s="69">
        <f>SUM(CJ49,CJ53,CJ87,CJ90)</f>
        <v>-1040000</v>
      </c>
      <c r="CK98" s="18">
        <f>SUM(BB98+CH98+CI98+CJ98)</f>
        <v>4085600</v>
      </c>
      <c r="CM98" s="204" t="s">
        <v>299</v>
      </c>
      <c r="CN98" s="195">
        <v>1</v>
      </c>
      <c r="CO98" s="186">
        <v>7700</v>
      </c>
      <c r="CP98" s="186">
        <f t="shared" si="127"/>
        <v>7700</v>
      </c>
    </row>
    <row r="99" spans="1:94" ht="15" customHeight="1" x14ac:dyDescent="0.2">
      <c r="A99" s="7" t="s">
        <v>75</v>
      </c>
      <c r="B99" s="37">
        <f>SUM(B47-B98)</f>
        <v>0</v>
      </c>
      <c r="C99" s="38">
        <f>SUM(C47-C98)</f>
        <v>0</v>
      </c>
      <c r="D99" s="38">
        <f>SUM(D47-D98)</f>
        <v>0</v>
      </c>
      <c r="E99" s="38">
        <f>SUM(E47-E98)</f>
        <v>0</v>
      </c>
      <c r="F99" s="38">
        <f>SUM(F47-F98)</f>
        <v>0</v>
      </c>
      <c r="G99" s="38">
        <f t="shared" si="102"/>
        <v>0</v>
      </c>
      <c r="H99" s="38">
        <f t="shared" ref="H99:O99" si="133">SUM(H47-H98)</f>
        <v>0</v>
      </c>
      <c r="I99" s="38">
        <f t="shared" si="133"/>
        <v>0</v>
      </c>
      <c r="J99" s="38">
        <f t="shared" si="133"/>
        <v>0</v>
      </c>
      <c r="K99" s="38">
        <f t="shared" si="133"/>
        <v>0</v>
      </c>
      <c r="L99" s="38">
        <f t="shared" si="133"/>
        <v>0</v>
      </c>
      <c r="M99" s="38">
        <f t="shared" si="133"/>
        <v>0</v>
      </c>
      <c r="N99" s="38">
        <f t="shared" si="133"/>
        <v>0</v>
      </c>
      <c r="O99" s="38">
        <f t="shared" si="133"/>
        <v>0</v>
      </c>
      <c r="P99" s="38">
        <f t="shared" si="103"/>
        <v>0</v>
      </c>
      <c r="Q99" s="38">
        <f t="shared" ref="Q99:V99" si="134">SUM(Q47-Q98)</f>
        <v>0</v>
      </c>
      <c r="R99" s="38">
        <f t="shared" si="134"/>
        <v>0</v>
      </c>
      <c r="S99" s="38">
        <f t="shared" si="134"/>
        <v>0</v>
      </c>
      <c r="T99" s="38">
        <f t="shared" si="134"/>
        <v>0</v>
      </c>
      <c r="U99" s="38">
        <f t="shared" si="134"/>
        <v>0</v>
      </c>
      <c r="V99" s="38">
        <f t="shared" si="134"/>
        <v>0</v>
      </c>
      <c r="W99" s="38">
        <f t="shared" si="104"/>
        <v>0</v>
      </c>
      <c r="X99" s="38">
        <f>SUM(X47-X98)</f>
        <v>0</v>
      </c>
      <c r="Y99" s="38">
        <f>SUM(Y47-Y98)</f>
        <v>0</v>
      </c>
      <c r="Z99" s="38">
        <f>SUM(Z47-Z98)</f>
        <v>0</v>
      </c>
      <c r="AA99" s="38">
        <f>SUM(AA47-AA98)</f>
        <v>0</v>
      </c>
      <c r="AB99" s="38">
        <f>SUM(AB47-AB98)</f>
        <v>0</v>
      </c>
      <c r="AC99" s="38">
        <f t="shared" si="105"/>
        <v>0</v>
      </c>
      <c r="AD99" s="38">
        <f t="shared" ref="AD99:AP99" si="135">SUM(AD47-AD98)</f>
        <v>0</v>
      </c>
      <c r="AE99" s="38">
        <f t="shared" si="135"/>
        <v>0</v>
      </c>
      <c r="AF99" s="38">
        <f t="shared" si="135"/>
        <v>0</v>
      </c>
      <c r="AG99" s="38">
        <f t="shared" si="135"/>
        <v>0</v>
      </c>
      <c r="AH99" s="38">
        <f t="shared" si="135"/>
        <v>0</v>
      </c>
      <c r="AI99" s="38">
        <f t="shared" si="135"/>
        <v>0</v>
      </c>
      <c r="AJ99" s="38">
        <f t="shared" si="135"/>
        <v>0</v>
      </c>
      <c r="AK99" s="38">
        <f t="shared" si="135"/>
        <v>0</v>
      </c>
      <c r="AL99" s="38">
        <f t="shared" si="135"/>
        <v>0</v>
      </c>
      <c r="AM99" s="38">
        <f t="shared" si="135"/>
        <v>0</v>
      </c>
      <c r="AN99" s="38">
        <f t="shared" si="135"/>
        <v>0</v>
      </c>
      <c r="AO99" s="38">
        <f t="shared" si="135"/>
        <v>0</v>
      </c>
      <c r="AP99" s="38">
        <f t="shared" si="135"/>
        <v>0</v>
      </c>
      <c r="AQ99" s="38">
        <f t="shared" si="106"/>
        <v>0</v>
      </c>
      <c r="AR99" s="38">
        <f>SUM(AR47-AR98)</f>
        <v>0</v>
      </c>
      <c r="AS99" s="38">
        <f>SUM(AS47-AS98)</f>
        <v>0</v>
      </c>
      <c r="AT99" s="38">
        <f>SUM(AT47-AT98)</f>
        <v>0</v>
      </c>
      <c r="AU99" s="38">
        <f>SUM(AU47-AU98)</f>
        <v>0</v>
      </c>
      <c r="AV99" s="38">
        <f t="shared" si="107"/>
        <v>0</v>
      </c>
      <c r="AW99" s="38">
        <f>SUM(AW47-AW98)</f>
        <v>0</v>
      </c>
      <c r="AX99" s="38">
        <f>SUM(AX47-AX98)</f>
        <v>0</v>
      </c>
      <c r="AY99" s="38">
        <f>SUM(AY47-AY98)</f>
        <v>0</v>
      </c>
      <c r="AZ99" s="38">
        <f>SUM(AZ47-AZ98)</f>
        <v>0</v>
      </c>
      <c r="BA99" s="38">
        <f t="shared" si="108"/>
        <v>0</v>
      </c>
      <c r="BB99" s="45">
        <f t="shared" si="128"/>
        <v>0</v>
      </c>
      <c r="BC99" s="37">
        <f t="shared" ref="BC99:CG99" si="136">SUM(BC47-BC98)</f>
        <v>0</v>
      </c>
      <c r="BD99" s="38">
        <f t="shared" si="136"/>
        <v>0</v>
      </c>
      <c r="BE99" s="38">
        <f t="shared" si="136"/>
        <v>0</v>
      </c>
      <c r="BF99" s="38">
        <f t="shared" si="136"/>
        <v>0</v>
      </c>
      <c r="BG99" s="38">
        <f t="shared" si="136"/>
        <v>0</v>
      </c>
      <c r="BH99" s="38">
        <f t="shared" si="136"/>
        <v>0</v>
      </c>
      <c r="BI99" s="38">
        <f t="shared" si="136"/>
        <v>0</v>
      </c>
      <c r="BJ99" s="38">
        <f t="shared" si="136"/>
        <v>0</v>
      </c>
      <c r="BK99" s="38">
        <f t="shared" si="136"/>
        <v>0</v>
      </c>
      <c r="BL99" s="38">
        <f t="shared" si="136"/>
        <v>0</v>
      </c>
      <c r="BM99" s="38">
        <f t="shared" si="136"/>
        <v>0</v>
      </c>
      <c r="BN99" s="38">
        <f t="shared" si="136"/>
        <v>0</v>
      </c>
      <c r="BO99" s="38">
        <f t="shared" si="136"/>
        <v>0</v>
      </c>
      <c r="BP99" s="38">
        <f t="shared" si="136"/>
        <v>0</v>
      </c>
      <c r="BQ99" s="38">
        <f t="shared" si="136"/>
        <v>0</v>
      </c>
      <c r="BR99" s="38">
        <f t="shared" si="136"/>
        <v>0</v>
      </c>
      <c r="BS99" s="38">
        <f t="shared" si="136"/>
        <v>0</v>
      </c>
      <c r="BT99" s="38">
        <f t="shared" si="136"/>
        <v>0</v>
      </c>
      <c r="BU99" s="38">
        <f t="shared" si="136"/>
        <v>0</v>
      </c>
      <c r="BV99" s="38">
        <f t="shared" si="136"/>
        <v>0</v>
      </c>
      <c r="BW99" s="38">
        <f t="shared" si="136"/>
        <v>0</v>
      </c>
      <c r="BX99" s="38">
        <f t="shared" si="136"/>
        <v>0</v>
      </c>
      <c r="BY99" s="38">
        <f t="shared" si="136"/>
        <v>0</v>
      </c>
      <c r="BZ99" s="38">
        <f t="shared" si="136"/>
        <v>0</v>
      </c>
      <c r="CA99" s="38">
        <f t="shared" si="136"/>
        <v>0</v>
      </c>
      <c r="CB99" s="38">
        <f t="shared" si="136"/>
        <v>0</v>
      </c>
      <c r="CC99" s="38">
        <f t="shared" si="136"/>
        <v>0</v>
      </c>
      <c r="CD99" s="38">
        <f t="shared" si="136"/>
        <v>0</v>
      </c>
      <c r="CE99" s="38">
        <f t="shared" si="136"/>
        <v>0</v>
      </c>
      <c r="CF99" s="38">
        <f t="shared" si="136"/>
        <v>0</v>
      </c>
      <c r="CG99" s="38">
        <f t="shared" si="136"/>
        <v>0</v>
      </c>
      <c r="CH99" s="56">
        <f t="shared" si="100"/>
        <v>0</v>
      </c>
      <c r="CI99" s="68">
        <f>SUM(CI47-CI98)</f>
        <v>0</v>
      </c>
      <c r="CJ99" s="69">
        <f>SUM(CJ47-CJ98)</f>
        <v>0</v>
      </c>
      <c r="CK99" s="18">
        <f t="shared" si="126"/>
        <v>0</v>
      </c>
      <c r="CM99" s="204" t="s">
        <v>300</v>
      </c>
      <c r="CN99" s="194">
        <v>1</v>
      </c>
      <c r="CO99" s="191">
        <v>15000</v>
      </c>
      <c r="CP99" s="191">
        <f t="shared" si="127"/>
        <v>15000</v>
      </c>
    </row>
    <row r="100" spans="1:94" ht="15" customHeight="1" x14ac:dyDescent="0.2">
      <c r="A100" s="7" t="s">
        <v>76</v>
      </c>
      <c r="B100" s="37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f t="shared" si="102"/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38">
        <v>0</v>
      </c>
      <c r="P100" s="38">
        <f t="shared" si="103"/>
        <v>0</v>
      </c>
      <c r="Q100" s="104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f t="shared" si="104"/>
        <v>0</v>
      </c>
      <c r="X100" s="104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f t="shared" si="105"/>
        <v>0</v>
      </c>
      <c r="AD100" s="104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f t="shared" si="106"/>
        <v>0</v>
      </c>
      <c r="AR100" s="104">
        <v>0</v>
      </c>
      <c r="AS100" s="38">
        <v>0</v>
      </c>
      <c r="AT100" s="38">
        <v>0</v>
      </c>
      <c r="AU100" s="38">
        <v>0</v>
      </c>
      <c r="AV100" s="38">
        <f t="shared" si="107"/>
        <v>0</v>
      </c>
      <c r="AW100" s="104">
        <v>0</v>
      </c>
      <c r="AX100" s="38">
        <v>0</v>
      </c>
      <c r="AY100" s="38">
        <v>0</v>
      </c>
      <c r="AZ100" s="38">
        <v>0</v>
      </c>
      <c r="BA100" s="38">
        <f t="shared" si="108"/>
        <v>0</v>
      </c>
      <c r="BB100" s="45">
        <f t="shared" si="128"/>
        <v>0</v>
      </c>
      <c r="BC100" s="37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0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0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56">
        <f t="shared" si="100"/>
        <v>0</v>
      </c>
      <c r="CI100" s="68">
        <v>0</v>
      </c>
      <c r="CJ100" s="69">
        <v>0</v>
      </c>
      <c r="CK100" s="18">
        <f t="shared" si="126"/>
        <v>0</v>
      </c>
      <c r="CM100" s="204" t="s">
        <v>339</v>
      </c>
      <c r="CN100" s="195">
        <f>+CN15</f>
        <v>43</v>
      </c>
      <c r="CO100" s="191">
        <v>350</v>
      </c>
      <c r="CP100" s="191">
        <f t="shared" ref="CP100" si="137">+CO100*CN100</f>
        <v>15050</v>
      </c>
    </row>
    <row r="101" spans="1:94" ht="15" customHeight="1" x14ac:dyDescent="0.2">
      <c r="A101" s="7" t="s">
        <v>77</v>
      </c>
      <c r="B101" s="37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f t="shared" si="102"/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38">
        <v>0</v>
      </c>
      <c r="P101" s="38">
        <f t="shared" si="103"/>
        <v>0</v>
      </c>
      <c r="Q101" s="104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f t="shared" si="104"/>
        <v>0</v>
      </c>
      <c r="X101" s="104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f t="shared" si="105"/>
        <v>0</v>
      </c>
      <c r="AD101" s="104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f t="shared" si="106"/>
        <v>0</v>
      </c>
      <c r="AR101" s="104">
        <v>0</v>
      </c>
      <c r="AS101" s="38">
        <v>0</v>
      </c>
      <c r="AT101" s="38">
        <v>0</v>
      </c>
      <c r="AU101" s="38">
        <v>0</v>
      </c>
      <c r="AV101" s="38">
        <f t="shared" si="107"/>
        <v>0</v>
      </c>
      <c r="AW101" s="104">
        <v>0</v>
      </c>
      <c r="AX101" s="38">
        <v>0</v>
      </c>
      <c r="AY101" s="38">
        <v>0</v>
      </c>
      <c r="AZ101" s="38">
        <v>0</v>
      </c>
      <c r="BA101" s="38">
        <f t="shared" si="108"/>
        <v>0</v>
      </c>
      <c r="BB101" s="45">
        <f t="shared" si="128"/>
        <v>0</v>
      </c>
      <c r="BC101" s="37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0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56">
        <f t="shared" si="100"/>
        <v>0</v>
      </c>
      <c r="CI101" s="68">
        <v>0</v>
      </c>
      <c r="CJ101" s="69">
        <v>0</v>
      </c>
      <c r="CK101" s="18">
        <f t="shared" si="126"/>
        <v>0</v>
      </c>
      <c r="CM101" s="204" t="s">
        <v>293</v>
      </c>
      <c r="CN101" s="194"/>
      <c r="CO101" s="191"/>
      <c r="CP101" s="191">
        <f>SUM(CP88:CP100)</f>
        <v>1053987</v>
      </c>
    </row>
    <row r="102" spans="1:94" ht="15" customHeight="1" thickBot="1" x14ac:dyDescent="0.25">
      <c r="A102" s="8" t="s">
        <v>78</v>
      </c>
      <c r="B102" s="39">
        <f>SUM(B47-B98)</f>
        <v>0</v>
      </c>
      <c r="C102" s="40">
        <f>SUM(C47-C98)</f>
        <v>0</v>
      </c>
      <c r="D102" s="40">
        <f>SUM(D47-D98)</f>
        <v>0</v>
      </c>
      <c r="E102" s="40">
        <f>SUM(E47-E98)</f>
        <v>0</v>
      </c>
      <c r="F102" s="40">
        <f>SUM(F47-F98)</f>
        <v>0</v>
      </c>
      <c r="G102" s="40">
        <f t="shared" si="102"/>
        <v>0</v>
      </c>
      <c r="H102" s="105">
        <f t="shared" ref="H102:O102" si="138">SUM(H47-H98)</f>
        <v>0</v>
      </c>
      <c r="I102" s="105">
        <f t="shared" ref="I102:N102" si="139">SUM(I47-I98)</f>
        <v>0</v>
      </c>
      <c r="J102" s="105">
        <f t="shared" si="139"/>
        <v>0</v>
      </c>
      <c r="K102" s="105">
        <f t="shared" si="139"/>
        <v>0</v>
      </c>
      <c r="L102" s="105">
        <f t="shared" si="139"/>
        <v>0</v>
      </c>
      <c r="M102" s="105">
        <f t="shared" si="139"/>
        <v>0</v>
      </c>
      <c r="N102" s="105">
        <f t="shared" si="139"/>
        <v>0</v>
      </c>
      <c r="O102" s="40">
        <f t="shared" si="138"/>
        <v>0</v>
      </c>
      <c r="P102" s="40">
        <f t="shared" si="103"/>
        <v>0</v>
      </c>
      <c r="Q102" s="105">
        <f t="shared" ref="Q102:V102" si="140">SUM(Q47-Q98)</f>
        <v>0</v>
      </c>
      <c r="R102" s="40">
        <f t="shared" si="140"/>
        <v>0</v>
      </c>
      <c r="S102" s="40">
        <f t="shared" si="140"/>
        <v>0</v>
      </c>
      <c r="T102" s="40">
        <f t="shared" si="140"/>
        <v>0</v>
      </c>
      <c r="U102" s="40">
        <f t="shared" si="140"/>
        <v>0</v>
      </c>
      <c r="V102" s="40">
        <f t="shared" si="140"/>
        <v>0</v>
      </c>
      <c r="W102" s="40">
        <f t="shared" si="104"/>
        <v>0</v>
      </c>
      <c r="X102" s="105">
        <f>SUM(X47-X98)</f>
        <v>0</v>
      </c>
      <c r="Y102" s="40">
        <f>SUM(Y47-Y98)</f>
        <v>0</v>
      </c>
      <c r="Z102" s="40">
        <f>SUM(Z47-Z98)</f>
        <v>0</v>
      </c>
      <c r="AA102" s="40">
        <f>SUM(AA47-AA98)</f>
        <v>0</v>
      </c>
      <c r="AB102" s="40">
        <f>SUM(AB47-AB98)</f>
        <v>0</v>
      </c>
      <c r="AC102" s="40">
        <f t="shared" si="105"/>
        <v>0</v>
      </c>
      <c r="AD102" s="105">
        <f t="shared" ref="AD102:AP102" si="141">SUM(AD47-AD98)</f>
        <v>0</v>
      </c>
      <c r="AE102" s="40">
        <f t="shared" si="141"/>
        <v>0</v>
      </c>
      <c r="AF102" s="40">
        <f t="shared" si="141"/>
        <v>0</v>
      </c>
      <c r="AG102" s="40">
        <f t="shared" si="141"/>
        <v>0</v>
      </c>
      <c r="AH102" s="40">
        <f t="shared" si="141"/>
        <v>0</v>
      </c>
      <c r="AI102" s="40">
        <f t="shared" si="141"/>
        <v>0</v>
      </c>
      <c r="AJ102" s="40">
        <f t="shared" si="141"/>
        <v>0</v>
      </c>
      <c r="AK102" s="40">
        <f t="shared" si="141"/>
        <v>0</v>
      </c>
      <c r="AL102" s="40">
        <f t="shared" si="141"/>
        <v>0</v>
      </c>
      <c r="AM102" s="40">
        <f t="shared" si="141"/>
        <v>0</v>
      </c>
      <c r="AN102" s="40">
        <f t="shared" si="141"/>
        <v>0</v>
      </c>
      <c r="AO102" s="40">
        <f t="shared" si="141"/>
        <v>0</v>
      </c>
      <c r="AP102" s="40">
        <f t="shared" si="141"/>
        <v>0</v>
      </c>
      <c r="AQ102" s="40">
        <f t="shared" si="106"/>
        <v>0</v>
      </c>
      <c r="AR102" s="105">
        <f>SUM(AR47-AR98)</f>
        <v>0</v>
      </c>
      <c r="AS102" s="40">
        <f>SUM(AS47-AS98)</f>
        <v>0</v>
      </c>
      <c r="AT102" s="40">
        <f>SUM(AT47-AT98)</f>
        <v>0</v>
      </c>
      <c r="AU102" s="40">
        <f>SUM(AU47-AU98)</f>
        <v>0</v>
      </c>
      <c r="AV102" s="40">
        <f t="shared" si="107"/>
        <v>0</v>
      </c>
      <c r="AW102" s="105">
        <f>SUM(AW47-AW98)</f>
        <v>0</v>
      </c>
      <c r="AX102" s="40">
        <f>SUM(AX47-AX98)</f>
        <v>0</v>
      </c>
      <c r="AY102" s="40">
        <f>SUM(AY47-AY98)</f>
        <v>0</v>
      </c>
      <c r="AZ102" s="40">
        <f>SUM(AZ47-AZ98)</f>
        <v>0</v>
      </c>
      <c r="BA102" s="40">
        <f t="shared" si="108"/>
        <v>0</v>
      </c>
      <c r="BB102" s="46">
        <f t="shared" si="128"/>
        <v>0</v>
      </c>
      <c r="BC102" s="39">
        <f t="shared" ref="BC102:CG102" si="142">SUM(BC47-BC98)</f>
        <v>0</v>
      </c>
      <c r="BD102" s="40">
        <f t="shared" si="142"/>
        <v>0</v>
      </c>
      <c r="BE102" s="40">
        <f>SUM(BE47-BE98)</f>
        <v>0</v>
      </c>
      <c r="BF102" s="40">
        <f t="shared" si="142"/>
        <v>0</v>
      </c>
      <c r="BG102" s="40">
        <f t="shared" si="142"/>
        <v>0</v>
      </c>
      <c r="BH102" s="40">
        <f t="shared" si="142"/>
        <v>0</v>
      </c>
      <c r="BI102" s="40">
        <f t="shared" si="142"/>
        <v>0</v>
      </c>
      <c r="BJ102" s="40">
        <f t="shared" si="142"/>
        <v>0</v>
      </c>
      <c r="BK102" s="40">
        <f t="shared" si="142"/>
        <v>0</v>
      </c>
      <c r="BL102" s="40">
        <f t="shared" si="142"/>
        <v>0</v>
      </c>
      <c r="BM102" s="40">
        <f t="shared" si="142"/>
        <v>0</v>
      </c>
      <c r="BN102" s="40">
        <f t="shared" si="142"/>
        <v>0</v>
      </c>
      <c r="BO102" s="40">
        <f t="shared" si="142"/>
        <v>0</v>
      </c>
      <c r="BP102" s="40">
        <f t="shared" si="142"/>
        <v>0</v>
      </c>
      <c r="BQ102" s="40">
        <f t="shared" si="142"/>
        <v>0</v>
      </c>
      <c r="BR102" s="40">
        <f t="shared" si="142"/>
        <v>0</v>
      </c>
      <c r="BS102" s="40">
        <f t="shared" si="142"/>
        <v>0</v>
      </c>
      <c r="BT102" s="40">
        <f t="shared" si="142"/>
        <v>0</v>
      </c>
      <c r="BU102" s="40">
        <f t="shared" si="142"/>
        <v>0</v>
      </c>
      <c r="BV102" s="40">
        <f t="shared" si="142"/>
        <v>0</v>
      </c>
      <c r="BW102" s="40">
        <f t="shared" si="142"/>
        <v>0</v>
      </c>
      <c r="BX102" s="40">
        <f t="shared" si="142"/>
        <v>0</v>
      </c>
      <c r="BY102" s="40">
        <f t="shared" si="142"/>
        <v>0</v>
      </c>
      <c r="BZ102" s="40">
        <f t="shared" si="142"/>
        <v>0</v>
      </c>
      <c r="CA102" s="40">
        <f t="shared" si="142"/>
        <v>0</v>
      </c>
      <c r="CB102" s="40">
        <f t="shared" si="142"/>
        <v>0</v>
      </c>
      <c r="CC102" s="40">
        <f t="shared" si="142"/>
        <v>0</v>
      </c>
      <c r="CD102" s="40">
        <f t="shared" si="142"/>
        <v>0</v>
      </c>
      <c r="CE102" s="40">
        <f t="shared" si="142"/>
        <v>0</v>
      </c>
      <c r="CF102" s="40">
        <f t="shared" si="142"/>
        <v>0</v>
      </c>
      <c r="CG102" s="40">
        <f t="shared" si="142"/>
        <v>0</v>
      </c>
      <c r="CH102" s="57">
        <f t="shared" si="100"/>
        <v>0</v>
      </c>
      <c r="CI102" s="67">
        <f>SUM(CI47-CI98)</f>
        <v>0</v>
      </c>
      <c r="CJ102" s="67">
        <f>SUM(CJ47-CJ98)</f>
        <v>0</v>
      </c>
      <c r="CK102" s="21">
        <f t="shared" si="126"/>
        <v>0</v>
      </c>
    </row>
    <row r="103" spans="1:94" ht="15" customHeight="1" x14ac:dyDescent="0.2">
      <c r="A103" s="6" t="s">
        <v>79</v>
      </c>
      <c r="B103" s="31"/>
      <c r="C103" s="32"/>
      <c r="D103" s="32"/>
      <c r="E103" s="32"/>
      <c r="F103" s="32"/>
      <c r="G103" s="32"/>
      <c r="H103" s="94"/>
      <c r="I103" s="32"/>
      <c r="J103" s="32"/>
      <c r="K103" s="32"/>
      <c r="L103" s="32"/>
      <c r="M103" s="32"/>
      <c r="N103" s="32"/>
      <c r="O103" s="32"/>
      <c r="P103" s="32"/>
      <c r="Q103" s="94"/>
      <c r="R103" s="32"/>
      <c r="S103" s="32"/>
      <c r="T103" s="32"/>
      <c r="U103" s="32"/>
      <c r="V103" s="32"/>
      <c r="W103" s="32"/>
      <c r="X103" s="94"/>
      <c r="Y103" s="32"/>
      <c r="Z103" s="32"/>
      <c r="AA103" s="32"/>
      <c r="AB103" s="32"/>
      <c r="AC103" s="32"/>
      <c r="AD103" s="94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94"/>
      <c r="AS103" s="32"/>
      <c r="AT103" s="32"/>
      <c r="AU103" s="32"/>
      <c r="AV103" s="32"/>
      <c r="AW103" s="94"/>
      <c r="AX103" s="32"/>
      <c r="AY103" s="32"/>
      <c r="AZ103" s="32"/>
      <c r="BA103" s="32"/>
      <c r="BB103" s="47"/>
      <c r="BC103" s="31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55"/>
      <c r="CI103" s="61"/>
      <c r="CJ103" s="62"/>
      <c r="CK103" s="15"/>
    </row>
    <row r="104" spans="1:94" ht="15" customHeight="1" x14ac:dyDescent="0.2">
      <c r="A104" s="6" t="s">
        <v>80</v>
      </c>
      <c r="B104" s="31"/>
      <c r="C104" s="32"/>
      <c r="D104" s="32"/>
      <c r="E104" s="32"/>
      <c r="F104" s="32"/>
      <c r="G104" s="32"/>
      <c r="H104" s="94"/>
      <c r="I104" s="32"/>
      <c r="J104" s="32"/>
      <c r="K104" s="32"/>
      <c r="L104" s="32"/>
      <c r="M104" s="32"/>
      <c r="N104" s="32"/>
      <c r="O104" s="32"/>
      <c r="P104" s="32"/>
      <c r="Q104" s="94"/>
      <c r="R104" s="32"/>
      <c r="S104" s="32"/>
      <c r="T104" s="32"/>
      <c r="U104" s="32"/>
      <c r="V104" s="32"/>
      <c r="W104" s="32"/>
      <c r="X104" s="94"/>
      <c r="Y104" s="32"/>
      <c r="Z104" s="32"/>
      <c r="AA104" s="32"/>
      <c r="AB104" s="32"/>
      <c r="AC104" s="32"/>
      <c r="AD104" s="94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94"/>
      <c r="AS104" s="32"/>
      <c r="AT104" s="32"/>
      <c r="AU104" s="32"/>
      <c r="AV104" s="32"/>
      <c r="AW104" s="94"/>
      <c r="AX104" s="32"/>
      <c r="AY104" s="32"/>
      <c r="AZ104" s="32"/>
      <c r="BA104" s="32"/>
      <c r="BB104" s="47"/>
      <c r="BC104" s="31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55"/>
      <c r="CI104" s="61"/>
      <c r="CJ104" s="62"/>
      <c r="CK104" s="15"/>
    </row>
    <row r="105" spans="1:94" ht="15" customHeight="1" x14ac:dyDescent="0.2">
      <c r="A105" s="6" t="s">
        <v>8</v>
      </c>
      <c r="B105" s="33">
        <f>SUM(B106:B109)</f>
        <v>0</v>
      </c>
      <c r="C105" s="34">
        <f>SUM(C106:C109)</f>
        <v>0</v>
      </c>
      <c r="D105" s="34">
        <f>SUM(D106:D109)</f>
        <v>0</v>
      </c>
      <c r="E105" s="34">
        <f>SUM(E106:E109)</f>
        <v>0</v>
      </c>
      <c r="F105" s="34">
        <f>SUM(F106:F109)</f>
        <v>0</v>
      </c>
      <c r="G105" s="34">
        <f t="shared" ref="G105:G110" si="143">SUM(B105:F105)</f>
        <v>0</v>
      </c>
      <c r="H105" s="95">
        <f t="shared" ref="H105:O105" si="144">SUM(H106:H109)</f>
        <v>0</v>
      </c>
      <c r="I105" s="34">
        <f t="shared" si="144"/>
        <v>0</v>
      </c>
      <c r="J105" s="34">
        <f t="shared" si="144"/>
        <v>0</v>
      </c>
      <c r="K105" s="34">
        <f>SUM(K106:K109)</f>
        <v>0</v>
      </c>
      <c r="L105" s="34">
        <f>SUM(L106:L109)</f>
        <v>0</v>
      </c>
      <c r="M105" s="34">
        <f>SUM(M106:M109)</f>
        <v>0</v>
      </c>
      <c r="N105" s="34"/>
      <c r="O105" s="34">
        <f t="shared" si="144"/>
        <v>0</v>
      </c>
      <c r="P105" s="34">
        <f t="shared" ref="P105:P110" si="145">SUM(H105:O105)</f>
        <v>0</v>
      </c>
      <c r="Q105" s="95">
        <f t="shared" ref="Q105:V105" si="146">SUM(Q106:Q109)</f>
        <v>0</v>
      </c>
      <c r="R105" s="34">
        <f t="shared" si="146"/>
        <v>0</v>
      </c>
      <c r="S105" s="34">
        <f t="shared" si="146"/>
        <v>0</v>
      </c>
      <c r="T105" s="34">
        <f t="shared" si="146"/>
        <v>0</v>
      </c>
      <c r="U105" s="34">
        <f t="shared" si="146"/>
        <v>0</v>
      </c>
      <c r="V105" s="34">
        <f t="shared" si="146"/>
        <v>0</v>
      </c>
      <c r="W105" s="34">
        <f t="shared" ref="W105:W110" si="147">SUM(Q105:V105)</f>
        <v>0</v>
      </c>
      <c r="X105" s="95">
        <f>SUM(X106:X109)</f>
        <v>0</v>
      </c>
      <c r="Y105" s="34">
        <f>SUM(Y106:Y109)</f>
        <v>0</v>
      </c>
      <c r="Z105" s="34">
        <f>SUM(Z106:Z109)</f>
        <v>0</v>
      </c>
      <c r="AA105" s="34">
        <f>SUM(AA106:AA109)</f>
        <v>0</v>
      </c>
      <c r="AB105" s="34">
        <f>SUM(AB106:AB109)</f>
        <v>0</v>
      </c>
      <c r="AC105" s="34">
        <f t="shared" ref="AC105:AC110" si="148">SUM(X105:AB105)</f>
        <v>0</v>
      </c>
      <c r="AD105" s="95">
        <f t="shared" ref="AD105:AP105" si="149">SUM(AD106:AD109)</f>
        <v>0</v>
      </c>
      <c r="AE105" s="34">
        <f t="shared" si="149"/>
        <v>0</v>
      </c>
      <c r="AF105" s="34">
        <f t="shared" si="149"/>
        <v>0</v>
      </c>
      <c r="AG105" s="34">
        <f t="shared" si="149"/>
        <v>0</v>
      </c>
      <c r="AH105" s="34">
        <f t="shared" si="149"/>
        <v>0</v>
      </c>
      <c r="AI105" s="34">
        <f t="shared" si="149"/>
        <v>0</v>
      </c>
      <c r="AJ105" s="34">
        <f t="shared" ref="AJ105:AO105" si="150">SUM(AJ106:AJ109)</f>
        <v>0</v>
      </c>
      <c r="AK105" s="34">
        <f t="shared" si="150"/>
        <v>0</v>
      </c>
      <c r="AL105" s="34">
        <f t="shared" si="150"/>
        <v>0</v>
      </c>
      <c r="AM105" s="34">
        <f t="shared" si="150"/>
        <v>0</v>
      </c>
      <c r="AN105" s="34">
        <f>SUM(AN106:AN109)</f>
        <v>0</v>
      </c>
      <c r="AO105" s="34">
        <f t="shared" si="150"/>
        <v>0</v>
      </c>
      <c r="AP105" s="34">
        <f t="shared" si="149"/>
        <v>0</v>
      </c>
      <c r="AQ105" s="34">
        <f t="shared" ref="AQ105:AQ110" si="151">SUM(AD105:AP105)</f>
        <v>0</v>
      </c>
      <c r="AR105" s="95">
        <f>SUM(AR106:AR109)</f>
        <v>0</v>
      </c>
      <c r="AS105" s="34">
        <f>SUM(AS106:AS109)</f>
        <v>0</v>
      </c>
      <c r="AT105" s="34">
        <f>SUM(AT106:AT109)</f>
        <v>0</v>
      </c>
      <c r="AU105" s="34">
        <f>SUM(AU106:AU109)</f>
        <v>0</v>
      </c>
      <c r="AV105" s="34">
        <f t="shared" ref="AV105:AV110" si="152">SUM(AR105:AU105)</f>
        <v>0</v>
      </c>
      <c r="AW105" s="95">
        <f>SUM(AW106:AW109)</f>
        <v>0</v>
      </c>
      <c r="AX105" s="34">
        <f>SUM(AX106:AX109)</f>
        <v>0</v>
      </c>
      <c r="AY105" s="34">
        <f>SUM(AY106:AY109)</f>
        <v>0</v>
      </c>
      <c r="AZ105" s="34">
        <f>SUM(AZ106:AZ109)</f>
        <v>0</v>
      </c>
      <c r="BA105" s="34">
        <f t="shared" ref="BA105:BA110" si="153">SUM(AW105:AZ105)</f>
        <v>0</v>
      </c>
      <c r="BB105" s="48">
        <f t="shared" ref="BB105:BB110" si="154">SUM(BA105,AV105,AQ105,AC105,W105,P105,G105)</f>
        <v>0</v>
      </c>
      <c r="BC105" s="33">
        <f t="shared" ref="BC105:CK105" si="155">SUM(BC106:BC108)</f>
        <v>0</v>
      </c>
      <c r="BD105" s="34">
        <f t="shared" si="155"/>
        <v>0</v>
      </c>
      <c r="BE105" s="34">
        <f>SUM(BE106:BE108)</f>
        <v>0</v>
      </c>
      <c r="BF105" s="34">
        <f>SUM(BF106:BF108)</f>
        <v>0</v>
      </c>
      <c r="BG105" s="34">
        <f t="shared" si="155"/>
        <v>0</v>
      </c>
      <c r="BH105" s="34">
        <f t="shared" si="155"/>
        <v>0</v>
      </c>
      <c r="BI105" s="34">
        <f t="shared" si="155"/>
        <v>0</v>
      </c>
      <c r="BJ105" s="34">
        <f t="shared" si="155"/>
        <v>0</v>
      </c>
      <c r="BK105" s="34">
        <f t="shared" si="155"/>
        <v>0</v>
      </c>
      <c r="BL105" s="34">
        <f t="shared" si="155"/>
        <v>0</v>
      </c>
      <c r="BM105" s="34">
        <f t="shared" si="155"/>
        <v>0</v>
      </c>
      <c r="BN105" s="34">
        <f t="shared" si="155"/>
        <v>0</v>
      </c>
      <c r="BO105" s="34">
        <f t="shared" si="155"/>
        <v>0</v>
      </c>
      <c r="BP105" s="34">
        <f t="shared" si="155"/>
        <v>0</v>
      </c>
      <c r="BQ105" s="34">
        <f t="shared" si="155"/>
        <v>0</v>
      </c>
      <c r="BR105" s="34">
        <f t="shared" si="155"/>
        <v>0</v>
      </c>
      <c r="BS105" s="34">
        <f t="shared" si="155"/>
        <v>0</v>
      </c>
      <c r="BT105" s="34">
        <f t="shared" si="155"/>
        <v>0</v>
      </c>
      <c r="BU105" s="34">
        <f t="shared" si="155"/>
        <v>0</v>
      </c>
      <c r="BV105" s="34">
        <f t="shared" si="155"/>
        <v>0</v>
      </c>
      <c r="BW105" s="34">
        <f t="shared" si="155"/>
        <v>0</v>
      </c>
      <c r="BX105" s="34">
        <f t="shared" si="155"/>
        <v>0</v>
      </c>
      <c r="BY105" s="34">
        <f t="shared" si="155"/>
        <v>0</v>
      </c>
      <c r="BZ105" s="34">
        <f t="shared" si="155"/>
        <v>0</v>
      </c>
      <c r="CA105" s="34">
        <f t="shared" si="155"/>
        <v>0</v>
      </c>
      <c r="CB105" s="34">
        <f t="shared" si="155"/>
        <v>0</v>
      </c>
      <c r="CC105" s="34">
        <f t="shared" si="155"/>
        <v>0</v>
      </c>
      <c r="CD105" s="34">
        <f t="shared" si="155"/>
        <v>0</v>
      </c>
      <c r="CE105" s="34">
        <f t="shared" si="155"/>
        <v>0</v>
      </c>
      <c r="CF105" s="34">
        <f t="shared" si="155"/>
        <v>0</v>
      </c>
      <c r="CG105" s="34">
        <f t="shared" si="155"/>
        <v>0</v>
      </c>
      <c r="CH105" s="54">
        <f t="shared" ref="CH105:CH110" si="156">SUM(BC105:CG105)</f>
        <v>0</v>
      </c>
      <c r="CI105" s="63">
        <f t="shared" si="155"/>
        <v>0</v>
      </c>
      <c r="CJ105" s="64">
        <f t="shared" si="155"/>
        <v>0</v>
      </c>
      <c r="CK105" s="16">
        <f t="shared" si="155"/>
        <v>0</v>
      </c>
    </row>
    <row r="106" spans="1:94" ht="15" customHeight="1" x14ac:dyDescent="0.2">
      <c r="A106" s="6" t="s">
        <v>81</v>
      </c>
      <c r="B106" s="31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f t="shared" si="143"/>
        <v>0</v>
      </c>
      <c r="H106" s="94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/>
      <c r="O106" s="32">
        <v>0</v>
      </c>
      <c r="P106" s="32">
        <f t="shared" si="145"/>
        <v>0</v>
      </c>
      <c r="Q106" s="94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f t="shared" si="147"/>
        <v>0</v>
      </c>
      <c r="X106" s="94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f t="shared" si="148"/>
        <v>0</v>
      </c>
      <c r="AD106" s="94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f t="shared" si="151"/>
        <v>0</v>
      </c>
      <c r="AR106" s="94">
        <v>0</v>
      </c>
      <c r="AS106" s="32">
        <v>0</v>
      </c>
      <c r="AT106" s="32">
        <v>0</v>
      </c>
      <c r="AU106" s="32">
        <v>0</v>
      </c>
      <c r="AV106" s="32">
        <f t="shared" si="152"/>
        <v>0</v>
      </c>
      <c r="AW106" s="94">
        <v>0</v>
      </c>
      <c r="AX106" s="32">
        <v>0</v>
      </c>
      <c r="AY106" s="32">
        <v>0</v>
      </c>
      <c r="AZ106" s="32">
        <v>0</v>
      </c>
      <c r="BA106" s="32">
        <f t="shared" si="153"/>
        <v>0</v>
      </c>
      <c r="BB106" s="47">
        <f t="shared" si="154"/>
        <v>0</v>
      </c>
      <c r="BC106" s="31">
        <v>0</v>
      </c>
      <c r="BD106" s="32">
        <v>0</v>
      </c>
      <c r="BE106" s="32">
        <v>0</v>
      </c>
      <c r="BF106" s="32">
        <v>0</v>
      </c>
      <c r="BG106" s="32">
        <v>0</v>
      </c>
      <c r="BH106" s="32">
        <v>0</v>
      </c>
      <c r="BI106" s="32">
        <v>0</v>
      </c>
      <c r="BJ106" s="32">
        <v>0</v>
      </c>
      <c r="BK106" s="32">
        <v>0</v>
      </c>
      <c r="BL106" s="32">
        <v>0</v>
      </c>
      <c r="BM106" s="32">
        <v>0</v>
      </c>
      <c r="BN106" s="32">
        <v>0</v>
      </c>
      <c r="BO106" s="32">
        <v>0</v>
      </c>
      <c r="BP106" s="32">
        <v>0</v>
      </c>
      <c r="BQ106" s="32">
        <v>0</v>
      </c>
      <c r="BR106" s="32">
        <v>0</v>
      </c>
      <c r="BS106" s="32">
        <v>0</v>
      </c>
      <c r="BT106" s="32">
        <v>0</v>
      </c>
      <c r="BU106" s="32">
        <v>0</v>
      </c>
      <c r="BV106" s="32">
        <v>0</v>
      </c>
      <c r="BW106" s="32">
        <v>0</v>
      </c>
      <c r="BX106" s="32">
        <v>0</v>
      </c>
      <c r="BY106" s="32">
        <v>0</v>
      </c>
      <c r="BZ106" s="32">
        <v>0</v>
      </c>
      <c r="CA106" s="32">
        <v>0</v>
      </c>
      <c r="CB106" s="32">
        <v>0</v>
      </c>
      <c r="CC106" s="32">
        <v>0</v>
      </c>
      <c r="CD106" s="32">
        <v>0</v>
      </c>
      <c r="CE106" s="32">
        <v>0</v>
      </c>
      <c r="CF106" s="32">
        <v>0</v>
      </c>
      <c r="CG106" s="32">
        <v>0</v>
      </c>
      <c r="CH106" s="55">
        <f t="shared" si="156"/>
        <v>0</v>
      </c>
      <c r="CI106" s="61">
        <v>0</v>
      </c>
      <c r="CJ106" s="62">
        <v>0</v>
      </c>
      <c r="CK106" s="19">
        <f>SUM(BB106+CH106+CI106+CJ106)</f>
        <v>0</v>
      </c>
    </row>
    <row r="107" spans="1:94" ht="15" customHeight="1" x14ac:dyDescent="0.2">
      <c r="A107" s="6" t="s">
        <v>82</v>
      </c>
      <c r="B107" s="31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f t="shared" si="143"/>
        <v>0</v>
      </c>
      <c r="H107" s="94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/>
      <c r="O107" s="32">
        <v>0</v>
      </c>
      <c r="P107" s="32">
        <f t="shared" si="145"/>
        <v>0</v>
      </c>
      <c r="Q107" s="94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f t="shared" si="147"/>
        <v>0</v>
      </c>
      <c r="X107" s="94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f t="shared" si="148"/>
        <v>0</v>
      </c>
      <c r="AD107" s="94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f t="shared" si="151"/>
        <v>0</v>
      </c>
      <c r="AR107" s="94">
        <v>0</v>
      </c>
      <c r="AS107" s="32">
        <v>0</v>
      </c>
      <c r="AT107" s="32">
        <v>0</v>
      </c>
      <c r="AU107" s="32">
        <v>0</v>
      </c>
      <c r="AV107" s="32">
        <f t="shared" si="152"/>
        <v>0</v>
      </c>
      <c r="AW107" s="94">
        <v>0</v>
      </c>
      <c r="AX107" s="32">
        <v>0</v>
      </c>
      <c r="AY107" s="32">
        <v>0</v>
      </c>
      <c r="AZ107" s="32">
        <v>0</v>
      </c>
      <c r="BA107" s="32">
        <f t="shared" si="153"/>
        <v>0</v>
      </c>
      <c r="BB107" s="47">
        <f t="shared" si="154"/>
        <v>0</v>
      </c>
      <c r="BC107" s="31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0</v>
      </c>
      <c r="BJ107" s="32">
        <v>0</v>
      </c>
      <c r="BK107" s="32">
        <v>0</v>
      </c>
      <c r="BL107" s="32">
        <v>0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55">
        <f t="shared" si="156"/>
        <v>0</v>
      </c>
      <c r="CI107" s="61">
        <v>0</v>
      </c>
      <c r="CJ107" s="62">
        <v>0</v>
      </c>
      <c r="CK107" s="19">
        <f>SUM(BB107+CH107+CI107+CJ107)</f>
        <v>0</v>
      </c>
    </row>
    <row r="108" spans="1:94" ht="15" customHeight="1" x14ac:dyDescent="0.2">
      <c r="A108" s="6" t="s">
        <v>83</v>
      </c>
      <c r="B108" s="29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f t="shared" si="143"/>
        <v>0</v>
      </c>
      <c r="H108" s="96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/>
      <c r="O108" s="30">
        <v>0</v>
      </c>
      <c r="P108" s="30">
        <f t="shared" si="145"/>
        <v>0</v>
      </c>
      <c r="Q108" s="96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f t="shared" si="147"/>
        <v>0</v>
      </c>
      <c r="X108" s="96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f t="shared" si="148"/>
        <v>0</v>
      </c>
      <c r="AD108" s="96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f t="shared" si="151"/>
        <v>0</v>
      </c>
      <c r="AR108" s="96">
        <v>0</v>
      </c>
      <c r="AS108" s="30">
        <v>0</v>
      </c>
      <c r="AT108" s="30">
        <v>0</v>
      </c>
      <c r="AU108" s="30">
        <v>0</v>
      </c>
      <c r="AV108" s="30">
        <f t="shared" si="152"/>
        <v>0</v>
      </c>
      <c r="AW108" s="96">
        <v>0</v>
      </c>
      <c r="AX108" s="30">
        <v>0</v>
      </c>
      <c r="AY108" s="30">
        <v>0</v>
      </c>
      <c r="AZ108" s="30">
        <v>0</v>
      </c>
      <c r="BA108" s="30">
        <f t="shared" si="153"/>
        <v>0</v>
      </c>
      <c r="BB108" s="49">
        <f t="shared" si="154"/>
        <v>0</v>
      </c>
      <c r="BC108" s="29">
        <v>0</v>
      </c>
      <c r="BD108" s="30">
        <v>0</v>
      </c>
      <c r="BE108" s="30">
        <v>0</v>
      </c>
      <c r="BF108" s="30">
        <v>0</v>
      </c>
      <c r="BG108" s="30">
        <v>0</v>
      </c>
      <c r="BH108" s="30">
        <v>0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0</v>
      </c>
      <c r="BU108" s="30">
        <v>0</v>
      </c>
      <c r="BV108" s="30">
        <v>0</v>
      </c>
      <c r="BW108" s="30">
        <v>0</v>
      </c>
      <c r="BX108" s="30">
        <v>0</v>
      </c>
      <c r="BY108" s="30">
        <v>0</v>
      </c>
      <c r="BZ108" s="30">
        <v>0</v>
      </c>
      <c r="CA108" s="30">
        <v>0</v>
      </c>
      <c r="CB108" s="30">
        <v>0</v>
      </c>
      <c r="CC108" s="30">
        <v>0</v>
      </c>
      <c r="CD108" s="30">
        <v>0</v>
      </c>
      <c r="CE108" s="30">
        <v>0</v>
      </c>
      <c r="CF108" s="30">
        <v>0</v>
      </c>
      <c r="CG108" s="30">
        <v>0</v>
      </c>
      <c r="CH108" s="53">
        <f t="shared" si="156"/>
        <v>0</v>
      </c>
      <c r="CI108" s="65">
        <v>0</v>
      </c>
      <c r="CJ108" s="66">
        <v>0</v>
      </c>
      <c r="CK108" s="15">
        <f>SUM(BB108+CH108+CI108+CJ108)</f>
        <v>0</v>
      </c>
    </row>
    <row r="109" spans="1:94" ht="15" customHeight="1" x14ac:dyDescent="0.2">
      <c r="A109" s="6" t="s">
        <v>9</v>
      </c>
      <c r="B109" s="33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f t="shared" si="143"/>
        <v>0</v>
      </c>
      <c r="H109" s="95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>
        <v>0</v>
      </c>
      <c r="P109" s="34">
        <f t="shared" si="145"/>
        <v>0</v>
      </c>
      <c r="Q109" s="95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f t="shared" si="147"/>
        <v>0</v>
      </c>
      <c r="X109" s="95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f t="shared" si="148"/>
        <v>0</v>
      </c>
      <c r="AD109" s="95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f t="shared" si="151"/>
        <v>0</v>
      </c>
      <c r="AR109" s="95">
        <v>0</v>
      </c>
      <c r="AS109" s="34">
        <v>0</v>
      </c>
      <c r="AT109" s="34">
        <v>0</v>
      </c>
      <c r="AU109" s="34">
        <v>0</v>
      </c>
      <c r="AV109" s="34">
        <f t="shared" si="152"/>
        <v>0</v>
      </c>
      <c r="AW109" s="95">
        <v>0</v>
      </c>
      <c r="AX109" s="34">
        <v>0</v>
      </c>
      <c r="AY109" s="34">
        <v>0</v>
      </c>
      <c r="AZ109" s="34">
        <v>0</v>
      </c>
      <c r="BA109" s="34">
        <f t="shared" si="153"/>
        <v>0</v>
      </c>
      <c r="BB109" s="48">
        <f t="shared" si="154"/>
        <v>0</v>
      </c>
      <c r="BC109" s="33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54">
        <f t="shared" si="156"/>
        <v>0</v>
      </c>
      <c r="CI109" s="63">
        <v>0</v>
      </c>
      <c r="CJ109" s="63">
        <v>0</v>
      </c>
      <c r="CK109" s="28">
        <f>SUM(BB109+CH109+CI109+CJ109)</f>
        <v>0</v>
      </c>
    </row>
    <row r="110" spans="1:94" ht="15" customHeight="1" thickBot="1" x14ac:dyDescent="0.25">
      <c r="A110" s="7" t="s">
        <v>84</v>
      </c>
      <c r="B110" s="39">
        <f>SUM(B105,B109)</f>
        <v>0</v>
      </c>
      <c r="C110" s="40">
        <f>SUM(C105,C109)</f>
        <v>0</v>
      </c>
      <c r="D110" s="40">
        <f>SUM(D105,D109)</f>
        <v>0</v>
      </c>
      <c r="E110" s="40">
        <f>SUM(E105,E109)</f>
        <v>0</v>
      </c>
      <c r="F110" s="40">
        <f>SUM(F105,F109)</f>
        <v>0</v>
      </c>
      <c r="G110" s="40">
        <f t="shared" si="143"/>
        <v>0</v>
      </c>
      <c r="H110" s="105">
        <f t="shared" ref="H110:O110" si="157">SUM(H105,H109)</f>
        <v>0</v>
      </c>
      <c r="I110" s="40">
        <f t="shared" si="157"/>
        <v>0</v>
      </c>
      <c r="J110" s="40">
        <f t="shared" si="157"/>
        <v>0</v>
      </c>
      <c r="K110" s="40">
        <f t="shared" si="157"/>
        <v>0</v>
      </c>
      <c r="L110" s="40">
        <f t="shared" si="157"/>
        <v>0</v>
      </c>
      <c r="M110" s="40">
        <f t="shared" si="157"/>
        <v>0</v>
      </c>
      <c r="N110" s="40"/>
      <c r="O110" s="40">
        <f t="shared" si="157"/>
        <v>0</v>
      </c>
      <c r="P110" s="40">
        <f t="shared" si="145"/>
        <v>0</v>
      </c>
      <c r="Q110" s="105">
        <f t="shared" ref="Q110:V110" si="158">SUM(Q105,Q109)</f>
        <v>0</v>
      </c>
      <c r="R110" s="40">
        <f t="shared" si="158"/>
        <v>0</v>
      </c>
      <c r="S110" s="40">
        <f t="shared" si="158"/>
        <v>0</v>
      </c>
      <c r="T110" s="40">
        <f t="shared" si="158"/>
        <v>0</v>
      </c>
      <c r="U110" s="40">
        <f t="shared" si="158"/>
        <v>0</v>
      </c>
      <c r="V110" s="40">
        <f t="shared" si="158"/>
        <v>0</v>
      </c>
      <c r="W110" s="40">
        <f t="shared" si="147"/>
        <v>0</v>
      </c>
      <c r="X110" s="105">
        <f>SUM(X105,X109)</f>
        <v>0</v>
      </c>
      <c r="Y110" s="40">
        <f>SUM(Y105,Y109)</f>
        <v>0</v>
      </c>
      <c r="Z110" s="40">
        <f>SUM(Z105,Z109)</f>
        <v>0</v>
      </c>
      <c r="AA110" s="40">
        <f>SUM(AA105,AA109)</f>
        <v>0</v>
      </c>
      <c r="AB110" s="40">
        <f>SUM(AB105,AB109)</f>
        <v>0</v>
      </c>
      <c r="AC110" s="40">
        <f t="shared" si="148"/>
        <v>0</v>
      </c>
      <c r="AD110" s="105">
        <f t="shared" ref="AD110:AP110" si="159">SUM(AD105,AD109)</f>
        <v>0</v>
      </c>
      <c r="AE110" s="40">
        <f t="shared" si="159"/>
        <v>0</v>
      </c>
      <c r="AF110" s="40">
        <f t="shared" si="159"/>
        <v>0</v>
      </c>
      <c r="AG110" s="40">
        <f t="shared" si="159"/>
        <v>0</v>
      </c>
      <c r="AH110" s="40">
        <f t="shared" si="159"/>
        <v>0</v>
      </c>
      <c r="AI110" s="40">
        <f t="shared" si="159"/>
        <v>0</v>
      </c>
      <c r="AJ110" s="40">
        <f t="shared" si="159"/>
        <v>0</v>
      </c>
      <c r="AK110" s="40">
        <f t="shared" si="159"/>
        <v>0</v>
      </c>
      <c r="AL110" s="40">
        <f t="shared" si="159"/>
        <v>0</v>
      </c>
      <c r="AM110" s="40">
        <f t="shared" si="159"/>
        <v>0</v>
      </c>
      <c r="AN110" s="40">
        <f t="shared" si="159"/>
        <v>0</v>
      </c>
      <c r="AO110" s="40">
        <f t="shared" si="159"/>
        <v>0</v>
      </c>
      <c r="AP110" s="40">
        <f t="shared" si="159"/>
        <v>0</v>
      </c>
      <c r="AQ110" s="40">
        <f t="shared" si="151"/>
        <v>0</v>
      </c>
      <c r="AR110" s="105">
        <f>SUM(AR105,AR109)</f>
        <v>0</v>
      </c>
      <c r="AS110" s="40">
        <f>SUM(AS105,AS109)</f>
        <v>0</v>
      </c>
      <c r="AT110" s="40">
        <f>SUM(AT105,AT109)</f>
        <v>0</v>
      </c>
      <c r="AU110" s="40">
        <f>SUM(AU105,AU109)</f>
        <v>0</v>
      </c>
      <c r="AV110" s="40">
        <f t="shared" si="152"/>
        <v>0</v>
      </c>
      <c r="AW110" s="105">
        <f>SUM(AW105,AW109)</f>
        <v>0</v>
      </c>
      <c r="AX110" s="40">
        <f>SUM(AX105,AX109)</f>
        <v>0</v>
      </c>
      <c r="AY110" s="40">
        <f>SUM(AY105,AY109)</f>
        <v>0</v>
      </c>
      <c r="AZ110" s="40">
        <f>SUM(AZ105,AZ109)</f>
        <v>0</v>
      </c>
      <c r="BA110" s="40">
        <f t="shared" si="153"/>
        <v>0</v>
      </c>
      <c r="BB110" s="46">
        <f t="shared" si="154"/>
        <v>0</v>
      </c>
      <c r="BC110" s="39">
        <f>SUM(BC105,BC109)</f>
        <v>0</v>
      </c>
      <c r="BD110" s="40">
        <f t="shared" ref="BD110:CJ110" si="160">SUM(BD105,BD109)</f>
        <v>0</v>
      </c>
      <c r="BE110" s="40">
        <f>SUM(BE105,BE109)</f>
        <v>0</v>
      </c>
      <c r="BF110" s="40">
        <f>SUM(BF105,BF109)</f>
        <v>0</v>
      </c>
      <c r="BG110" s="40">
        <f t="shared" si="160"/>
        <v>0</v>
      </c>
      <c r="BH110" s="40">
        <f t="shared" si="160"/>
        <v>0</v>
      </c>
      <c r="BI110" s="40">
        <f t="shared" si="160"/>
        <v>0</v>
      </c>
      <c r="BJ110" s="40">
        <f t="shared" si="160"/>
        <v>0</v>
      </c>
      <c r="BK110" s="40">
        <f t="shared" si="160"/>
        <v>0</v>
      </c>
      <c r="BL110" s="40">
        <f t="shared" si="160"/>
        <v>0</v>
      </c>
      <c r="BM110" s="40">
        <f t="shared" si="160"/>
        <v>0</v>
      </c>
      <c r="BN110" s="40">
        <f t="shared" si="160"/>
        <v>0</v>
      </c>
      <c r="BO110" s="40">
        <f t="shared" si="160"/>
        <v>0</v>
      </c>
      <c r="BP110" s="40">
        <f t="shared" si="160"/>
        <v>0</v>
      </c>
      <c r="BQ110" s="40">
        <f t="shared" si="160"/>
        <v>0</v>
      </c>
      <c r="BR110" s="40">
        <f t="shared" si="160"/>
        <v>0</v>
      </c>
      <c r="BS110" s="40">
        <f t="shared" si="160"/>
        <v>0</v>
      </c>
      <c r="BT110" s="40">
        <f t="shared" si="160"/>
        <v>0</v>
      </c>
      <c r="BU110" s="40">
        <f t="shared" si="160"/>
        <v>0</v>
      </c>
      <c r="BV110" s="40">
        <f t="shared" si="160"/>
        <v>0</v>
      </c>
      <c r="BW110" s="40">
        <f t="shared" si="160"/>
        <v>0</v>
      </c>
      <c r="BX110" s="40">
        <f t="shared" si="160"/>
        <v>0</v>
      </c>
      <c r="BY110" s="40">
        <f t="shared" si="160"/>
        <v>0</v>
      </c>
      <c r="BZ110" s="40">
        <f t="shared" si="160"/>
        <v>0</v>
      </c>
      <c r="CA110" s="40">
        <f t="shared" si="160"/>
        <v>0</v>
      </c>
      <c r="CB110" s="40">
        <f t="shared" si="160"/>
        <v>0</v>
      </c>
      <c r="CC110" s="40">
        <f t="shared" si="160"/>
        <v>0</v>
      </c>
      <c r="CD110" s="40">
        <f t="shared" si="160"/>
        <v>0</v>
      </c>
      <c r="CE110" s="40">
        <f t="shared" si="160"/>
        <v>0</v>
      </c>
      <c r="CF110" s="40">
        <f t="shared" si="160"/>
        <v>0</v>
      </c>
      <c r="CG110" s="40">
        <f t="shared" si="160"/>
        <v>0</v>
      </c>
      <c r="CH110" s="57">
        <f t="shared" si="156"/>
        <v>0</v>
      </c>
      <c r="CI110" s="67">
        <f t="shared" si="160"/>
        <v>0</v>
      </c>
      <c r="CJ110" s="67">
        <f t="shared" si="160"/>
        <v>0</v>
      </c>
      <c r="CK110" s="21">
        <f>SUM(BB110+CH110+CI110+CJ110)</f>
        <v>0</v>
      </c>
    </row>
    <row r="111" spans="1:94" ht="15" customHeight="1" x14ac:dyDescent="0.2">
      <c r="A111" s="6" t="s">
        <v>85</v>
      </c>
      <c r="B111" s="31"/>
      <c r="C111" s="32"/>
      <c r="D111" s="32"/>
      <c r="E111" s="32"/>
      <c r="F111" s="32"/>
      <c r="G111" s="32"/>
      <c r="H111" s="94"/>
      <c r="I111" s="32"/>
      <c r="J111" s="32"/>
      <c r="K111" s="32"/>
      <c r="L111" s="32"/>
      <c r="M111" s="32"/>
      <c r="N111" s="32"/>
      <c r="O111" s="32"/>
      <c r="P111" s="32"/>
      <c r="Q111" s="94"/>
      <c r="R111" s="32"/>
      <c r="S111" s="32"/>
      <c r="T111" s="32"/>
      <c r="U111" s="32"/>
      <c r="V111" s="32"/>
      <c r="W111" s="32"/>
      <c r="X111" s="94"/>
      <c r="Y111" s="32"/>
      <c r="Z111" s="32"/>
      <c r="AA111" s="32"/>
      <c r="AB111" s="32"/>
      <c r="AC111" s="32"/>
      <c r="AD111" s="94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94"/>
      <c r="AS111" s="32"/>
      <c r="AT111" s="32"/>
      <c r="AU111" s="32"/>
      <c r="AV111" s="32"/>
      <c r="AW111" s="94"/>
      <c r="AX111" s="32"/>
      <c r="AY111" s="32"/>
      <c r="AZ111" s="32"/>
      <c r="BA111" s="32"/>
      <c r="BB111" s="47"/>
      <c r="BC111" s="31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55"/>
      <c r="CI111" s="61"/>
      <c r="CJ111" s="62"/>
      <c r="CK111" s="15"/>
    </row>
    <row r="112" spans="1:94" ht="15" customHeight="1" x14ac:dyDescent="0.2">
      <c r="A112" s="6" t="s">
        <v>10</v>
      </c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f t="shared" ref="G112:G119" si="161">SUM(B112:F112)</f>
        <v>0</v>
      </c>
      <c r="H112" s="95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>
        <v>0</v>
      </c>
      <c r="P112" s="34">
        <f t="shared" ref="P112:P119" si="162">SUM(H112:O112)</f>
        <v>0</v>
      </c>
      <c r="Q112" s="95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f t="shared" ref="W112:W119" si="163">SUM(Q112:V112)</f>
        <v>0</v>
      </c>
      <c r="X112" s="95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f t="shared" ref="AC112:AC119" si="164">SUM(X112:AB112)</f>
        <v>0</v>
      </c>
      <c r="AD112" s="95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f t="shared" ref="AQ112:AQ119" si="165">SUM(AD112:AP112)</f>
        <v>0</v>
      </c>
      <c r="AR112" s="95">
        <v>0</v>
      </c>
      <c r="AS112" s="34">
        <v>0</v>
      </c>
      <c r="AT112" s="34">
        <v>0</v>
      </c>
      <c r="AU112" s="34">
        <v>0</v>
      </c>
      <c r="AV112" s="34">
        <f t="shared" ref="AV112:AV119" si="166">SUM(AR112:AU112)</f>
        <v>0</v>
      </c>
      <c r="AW112" s="95">
        <v>0</v>
      </c>
      <c r="AX112" s="34">
        <v>0</v>
      </c>
      <c r="AY112" s="34">
        <v>0</v>
      </c>
      <c r="AZ112" s="34">
        <v>0</v>
      </c>
      <c r="BA112" s="34">
        <f t="shared" ref="BA112:BA119" si="167">SUM(AW112:AZ112)</f>
        <v>0</v>
      </c>
      <c r="BB112" s="48">
        <f t="shared" ref="BB112:BB119" si="168">SUM(BA112,AV112,AQ112,AC112,W112,P112,G112)</f>
        <v>0</v>
      </c>
      <c r="BC112" s="33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54">
        <f t="shared" ref="CH112:CH119" si="169">SUM(BC112:CG112)</f>
        <v>0</v>
      </c>
      <c r="CI112" s="63">
        <v>0</v>
      </c>
      <c r="CJ112" s="63">
        <v>0</v>
      </c>
      <c r="CK112" s="20">
        <f>SUM(BB112+CH112+CI112+CJ112)</f>
        <v>0</v>
      </c>
    </row>
    <row r="113" spans="1:94" ht="15" customHeight="1" x14ac:dyDescent="0.2">
      <c r="A113" s="6" t="s">
        <v>11</v>
      </c>
      <c r="B113" s="33">
        <f t="shared" ref="B113:BC113" si="170">SUM(B114)</f>
        <v>0</v>
      </c>
      <c r="C113" s="34">
        <f t="shared" si="170"/>
        <v>0</v>
      </c>
      <c r="D113" s="34">
        <f t="shared" si="170"/>
        <v>0</v>
      </c>
      <c r="E113" s="34">
        <f t="shared" si="170"/>
        <v>0</v>
      </c>
      <c r="F113" s="34">
        <f t="shared" si="170"/>
        <v>0</v>
      </c>
      <c r="G113" s="34">
        <f t="shared" si="161"/>
        <v>0</v>
      </c>
      <c r="H113" s="95">
        <f t="shared" si="170"/>
        <v>0</v>
      </c>
      <c r="I113" s="34">
        <f t="shared" si="170"/>
        <v>0</v>
      </c>
      <c r="J113" s="34">
        <f t="shared" si="170"/>
        <v>0</v>
      </c>
      <c r="K113" s="34">
        <f t="shared" si="170"/>
        <v>0</v>
      </c>
      <c r="L113" s="34">
        <f t="shared" si="170"/>
        <v>0</v>
      </c>
      <c r="M113" s="34">
        <f t="shared" si="170"/>
        <v>0</v>
      </c>
      <c r="N113" s="34"/>
      <c r="O113" s="34">
        <f t="shared" si="170"/>
        <v>0</v>
      </c>
      <c r="P113" s="34">
        <f t="shared" si="162"/>
        <v>0</v>
      </c>
      <c r="Q113" s="95">
        <f t="shared" si="170"/>
        <v>0</v>
      </c>
      <c r="R113" s="34">
        <f t="shared" si="170"/>
        <v>0</v>
      </c>
      <c r="S113" s="34">
        <f t="shared" si="170"/>
        <v>0</v>
      </c>
      <c r="T113" s="34">
        <f t="shared" si="170"/>
        <v>0</v>
      </c>
      <c r="U113" s="34">
        <f t="shared" si="170"/>
        <v>0</v>
      </c>
      <c r="V113" s="34">
        <f t="shared" si="170"/>
        <v>0</v>
      </c>
      <c r="W113" s="34">
        <f t="shared" si="163"/>
        <v>0</v>
      </c>
      <c r="X113" s="95">
        <f t="shared" si="170"/>
        <v>0</v>
      </c>
      <c r="Y113" s="34">
        <f t="shared" si="170"/>
        <v>0</v>
      </c>
      <c r="Z113" s="34">
        <f t="shared" si="170"/>
        <v>0</v>
      </c>
      <c r="AA113" s="34">
        <f t="shared" si="170"/>
        <v>0</v>
      </c>
      <c r="AB113" s="34">
        <f t="shared" si="170"/>
        <v>0</v>
      </c>
      <c r="AC113" s="34">
        <f t="shared" si="164"/>
        <v>0</v>
      </c>
      <c r="AD113" s="95">
        <f t="shared" si="170"/>
        <v>0</v>
      </c>
      <c r="AE113" s="34">
        <f t="shared" si="170"/>
        <v>0</v>
      </c>
      <c r="AF113" s="34">
        <f t="shared" si="170"/>
        <v>0</v>
      </c>
      <c r="AG113" s="34">
        <f t="shared" si="170"/>
        <v>0</v>
      </c>
      <c r="AH113" s="34">
        <f t="shared" si="170"/>
        <v>0</v>
      </c>
      <c r="AI113" s="34">
        <f t="shared" si="170"/>
        <v>0</v>
      </c>
      <c r="AJ113" s="34">
        <f t="shared" si="170"/>
        <v>0</v>
      </c>
      <c r="AK113" s="34">
        <f t="shared" si="170"/>
        <v>0</v>
      </c>
      <c r="AL113" s="34">
        <f t="shared" si="170"/>
        <v>0</v>
      </c>
      <c r="AM113" s="34">
        <f t="shared" si="170"/>
        <v>0</v>
      </c>
      <c r="AN113" s="34">
        <f t="shared" si="170"/>
        <v>0</v>
      </c>
      <c r="AO113" s="34">
        <f t="shared" si="170"/>
        <v>0</v>
      </c>
      <c r="AP113" s="34">
        <f t="shared" si="170"/>
        <v>0</v>
      </c>
      <c r="AQ113" s="34">
        <f t="shared" si="165"/>
        <v>0</v>
      </c>
      <c r="AR113" s="95">
        <f t="shared" si="170"/>
        <v>0</v>
      </c>
      <c r="AS113" s="34">
        <f t="shared" si="170"/>
        <v>0</v>
      </c>
      <c r="AT113" s="34">
        <f t="shared" si="170"/>
        <v>0</v>
      </c>
      <c r="AU113" s="34">
        <f t="shared" si="170"/>
        <v>0</v>
      </c>
      <c r="AV113" s="34">
        <f t="shared" si="166"/>
        <v>0</v>
      </c>
      <c r="AW113" s="95">
        <f t="shared" si="170"/>
        <v>0</v>
      </c>
      <c r="AX113" s="34">
        <f t="shared" si="170"/>
        <v>0</v>
      </c>
      <c r="AY113" s="34">
        <f t="shared" si="170"/>
        <v>0</v>
      </c>
      <c r="AZ113" s="34">
        <f t="shared" si="170"/>
        <v>0</v>
      </c>
      <c r="BA113" s="34">
        <f t="shared" si="167"/>
        <v>0</v>
      </c>
      <c r="BB113" s="48">
        <f t="shared" si="168"/>
        <v>0</v>
      </c>
      <c r="BC113" s="33">
        <f t="shared" si="170"/>
        <v>0</v>
      </c>
      <c r="BD113" s="34">
        <f t="shared" ref="BD113:CJ113" si="171">SUM(BD114)</f>
        <v>0</v>
      </c>
      <c r="BE113" s="34">
        <v>0</v>
      </c>
      <c r="BF113" s="34">
        <f t="shared" si="171"/>
        <v>0</v>
      </c>
      <c r="BG113" s="34">
        <f t="shared" si="171"/>
        <v>0</v>
      </c>
      <c r="BH113" s="34">
        <f t="shared" si="171"/>
        <v>0</v>
      </c>
      <c r="BI113" s="34">
        <f t="shared" si="171"/>
        <v>0</v>
      </c>
      <c r="BJ113" s="34">
        <f t="shared" si="171"/>
        <v>0</v>
      </c>
      <c r="BK113" s="34">
        <f t="shared" si="171"/>
        <v>0</v>
      </c>
      <c r="BL113" s="34">
        <f t="shared" si="171"/>
        <v>0</v>
      </c>
      <c r="BM113" s="34">
        <f t="shared" si="171"/>
        <v>0</v>
      </c>
      <c r="BN113" s="34">
        <f t="shared" si="171"/>
        <v>0</v>
      </c>
      <c r="BO113" s="34">
        <f t="shared" si="171"/>
        <v>0</v>
      </c>
      <c r="BP113" s="34">
        <f t="shared" si="171"/>
        <v>0</v>
      </c>
      <c r="BQ113" s="34">
        <f t="shared" si="171"/>
        <v>0</v>
      </c>
      <c r="BR113" s="34">
        <f t="shared" si="171"/>
        <v>0</v>
      </c>
      <c r="BS113" s="34">
        <f t="shared" si="171"/>
        <v>0</v>
      </c>
      <c r="BT113" s="34">
        <f t="shared" si="171"/>
        <v>0</v>
      </c>
      <c r="BU113" s="34">
        <f t="shared" si="171"/>
        <v>0</v>
      </c>
      <c r="BV113" s="34">
        <f t="shared" si="171"/>
        <v>0</v>
      </c>
      <c r="BW113" s="34">
        <f t="shared" si="171"/>
        <v>0</v>
      </c>
      <c r="BX113" s="34">
        <f t="shared" si="171"/>
        <v>0</v>
      </c>
      <c r="BY113" s="34">
        <f t="shared" si="171"/>
        <v>0</v>
      </c>
      <c r="BZ113" s="34">
        <f t="shared" si="171"/>
        <v>0</v>
      </c>
      <c r="CA113" s="34">
        <f t="shared" si="171"/>
        <v>0</v>
      </c>
      <c r="CB113" s="34">
        <f t="shared" si="171"/>
        <v>0</v>
      </c>
      <c r="CC113" s="34">
        <f t="shared" si="171"/>
        <v>0</v>
      </c>
      <c r="CD113" s="34">
        <f t="shared" si="171"/>
        <v>0</v>
      </c>
      <c r="CE113" s="34">
        <f t="shared" si="171"/>
        <v>0</v>
      </c>
      <c r="CF113" s="34">
        <f t="shared" si="171"/>
        <v>0</v>
      </c>
      <c r="CG113" s="34">
        <f t="shared" si="171"/>
        <v>0</v>
      </c>
      <c r="CH113" s="54">
        <f t="shared" si="169"/>
        <v>0</v>
      </c>
      <c r="CI113" s="63">
        <f t="shared" si="171"/>
        <v>0</v>
      </c>
      <c r="CJ113" s="64">
        <f t="shared" si="171"/>
        <v>0</v>
      </c>
      <c r="CK113" s="16">
        <f>SUM(CK114)</f>
        <v>0</v>
      </c>
    </row>
    <row r="114" spans="1:94" ht="15" customHeight="1" x14ac:dyDescent="0.2">
      <c r="A114" s="6" t="s">
        <v>86</v>
      </c>
      <c r="B114" s="31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f t="shared" si="161"/>
        <v>0</v>
      </c>
      <c r="H114" s="94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/>
      <c r="O114" s="32">
        <v>0</v>
      </c>
      <c r="P114" s="32">
        <f t="shared" si="162"/>
        <v>0</v>
      </c>
      <c r="Q114" s="94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f t="shared" si="163"/>
        <v>0</v>
      </c>
      <c r="X114" s="94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f t="shared" si="164"/>
        <v>0</v>
      </c>
      <c r="AD114" s="94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f t="shared" si="165"/>
        <v>0</v>
      </c>
      <c r="AR114" s="94">
        <v>0</v>
      </c>
      <c r="AS114" s="32">
        <v>0</v>
      </c>
      <c r="AT114" s="32">
        <v>0</v>
      </c>
      <c r="AU114" s="32">
        <v>0</v>
      </c>
      <c r="AV114" s="32">
        <f t="shared" si="166"/>
        <v>0</v>
      </c>
      <c r="AW114" s="94">
        <v>0</v>
      </c>
      <c r="AX114" s="32">
        <v>0</v>
      </c>
      <c r="AY114" s="32">
        <v>0</v>
      </c>
      <c r="AZ114" s="32">
        <v>0</v>
      </c>
      <c r="BA114" s="32">
        <f t="shared" si="167"/>
        <v>0</v>
      </c>
      <c r="BB114" s="47">
        <f t="shared" si="168"/>
        <v>0</v>
      </c>
      <c r="BC114" s="31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0</v>
      </c>
      <c r="BN114" s="32">
        <v>0</v>
      </c>
      <c r="BO114" s="32">
        <v>0</v>
      </c>
      <c r="BP114" s="32">
        <v>0</v>
      </c>
      <c r="BQ114" s="32">
        <v>0</v>
      </c>
      <c r="BR114" s="32">
        <v>0</v>
      </c>
      <c r="BS114" s="32">
        <v>0</v>
      </c>
      <c r="BT114" s="32">
        <v>0</v>
      </c>
      <c r="BU114" s="32">
        <v>0</v>
      </c>
      <c r="BV114" s="32">
        <v>0</v>
      </c>
      <c r="BW114" s="32">
        <v>0</v>
      </c>
      <c r="BX114" s="32">
        <v>0</v>
      </c>
      <c r="BY114" s="32">
        <v>0</v>
      </c>
      <c r="BZ114" s="32">
        <v>0</v>
      </c>
      <c r="CA114" s="32">
        <v>0</v>
      </c>
      <c r="CB114" s="32">
        <v>0</v>
      </c>
      <c r="CC114" s="32">
        <v>0</v>
      </c>
      <c r="CD114" s="32">
        <v>0</v>
      </c>
      <c r="CE114" s="32">
        <v>0</v>
      </c>
      <c r="CF114" s="32">
        <v>0</v>
      </c>
      <c r="CG114" s="32">
        <v>0</v>
      </c>
      <c r="CH114" s="55">
        <f t="shared" si="169"/>
        <v>0</v>
      </c>
      <c r="CI114" s="61">
        <v>0</v>
      </c>
      <c r="CJ114" s="62">
        <v>0</v>
      </c>
      <c r="CK114" s="17">
        <f t="shared" ref="CK114:CK119" si="172">SUM(BB114+CH114+CI114+CJ114)</f>
        <v>0</v>
      </c>
    </row>
    <row r="115" spans="1:94" ht="15" customHeight="1" x14ac:dyDescent="0.2">
      <c r="A115" s="7" t="s">
        <v>87</v>
      </c>
      <c r="B115" s="37">
        <f>SUM(B112:B113)</f>
        <v>0</v>
      </c>
      <c r="C115" s="38">
        <f>SUM(C112:C113)</f>
        <v>0</v>
      </c>
      <c r="D115" s="38">
        <f>SUM(D112:D113)</f>
        <v>0</v>
      </c>
      <c r="E115" s="38">
        <f>SUM(E112:E113)</f>
        <v>0</v>
      </c>
      <c r="F115" s="38">
        <f>SUM(F112:F113)</f>
        <v>0</v>
      </c>
      <c r="G115" s="38">
        <f t="shared" si="161"/>
        <v>0</v>
      </c>
      <c r="H115" s="104">
        <f t="shared" ref="H115:O115" si="173">SUM(H112:H113)</f>
        <v>0</v>
      </c>
      <c r="I115" s="38">
        <f t="shared" si="173"/>
        <v>0</v>
      </c>
      <c r="J115" s="38">
        <f t="shared" si="173"/>
        <v>0</v>
      </c>
      <c r="K115" s="38">
        <f>SUM(K112:K113)</f>
        <v>0</v>
      </c>
      <c r="L115" s="38">
        <f>SUM(L112:L113)</f>
        <v>0</v>
      </c>
      <c r="M115" s="38">
        <f>SUM(M112:M113)</f>
        <v>0</v>
      </c>
      <c r="N115" s="38"/>
      <c r="O115" s="38">
        <f t="shared" si="173"/>
        <v>0</v>
      </c>
      <c r="P115" s="38">
        <f t="shared" si="162"/>
        <v>0</v>
      </c>
      <c r="Q115" s="104">
        <f t="shared" ref="Q115:V115" si="174">SUM(Q112:Q113)</f>
        <v>0</v>
      </c>
      <c r="R115" s="38">
        <f t="shared" si="174"/>
        <v>0</v>
      </c>
      <c r="S115" s="38">
        <f t="shared" si="174"/>
        <v>0</v>
      </c>
      <c r="T115" s="38">
        <f t="shared" si="174"/>
        <v>0</v>
      </c>
      <c r="U115" s="38">
        <f t="shared" si="174"/>
        <v>0</v>
      </c>
      <c r="V115" s="38">
        <f t="shared" si="174"/>
        <v>0</v>
      </c>
      <c r="W115" s="38">
        <f t="shared" si="163"/>
        <v>0</v>
      </c>
      <c r="X115" s="104">
        <f>SUM(X112:X113)</f>
        <v>0</v>
      </c>
      <c r="Y115" s="38">
        <f>SUM(Y112:Y113)</f>
        <v>0</v>
      </c>
      <c r="Z115" s="38">
        <f>SUM(Z112:Z113)</f>
        <v>0</v>
      </c>
      <c r="AA115" s="38">
        <f>SUM(AA112:AA113)</f>
        <v>0</v>
      </c>
      <c r="AB115" s="38">
        <f>SUM(AB112:AB113)</f>
        <v>0</v>
      </c>
      <c r="AC115" s="38">
        <f t="shared" si="164"/>
        <v>0</v>
      </c>
      <c r="AD115" s="104">
        <f t="shared" ref="AD115:AP115" si="175">SUM(AD112:AD113)</f>
        <v>0</v>
      </c>
      <c r="AE115" s="38">
        <f t="shared" si="175"/>
        <v>0</v>
      </c>
      <c r="AF115" s="38">
        <f t="shared" si="175"/>
        <v>0</v>
      </c>
      <c r="AG115" s="38">
        <f t="shared" si="175"/>
        <v>0</v>
      </c>
      <c r="AH115" s="38">
        <f t="shared" si="175"/>
        <v>0</v>
      </c>
      <c r="AI115" s="38">
        <f t="shared" si="175"/>
        <v>0</v>
      </c>
      <c r="AJ115" s="38">
        <f t="shared" ref="AJ115:AO115" si="176">SUM(AJ112:AJ113)</f>
        <v>0</v>
      </c>
      <c r="AK115" s="38">
        <f t="shared" si="176"/>
        <v>0</v>
      </c>
      <c r="AL115" s="38">
        <f t="shared" si="176"/>
        <v>0</v>
      </c>
      <c r="AM115" s="38">
        <f t="shared" si="176"/>
        <v>0</v>
      </c>
      <c r="AN115" s="38">
        <f>SUM(AN112:AN113)</f>
        <v>0</v>
      </c>
      <c r="AO115" s="38">
        <f t="shared" si="176"/>
        <v>0</v>
      </c>
      <c r="AP115" s="38">
        <f t="shared" si="175"/>
        <v>0</v>
      </c>
      <c r="AQ115" s="38">
        <f t="shared" si="165"/>
        <v>0</v>
      </c>
      <c r="AR115" s="104">
        <f>SUM(AR112:AR113)</f>
        <v>0</v>
      </c>
      <c r="AS115" s="38">
        <f>SUM(AS112:AS113)</f>
        <v>0</v>
      </c>
      <c r="AT115" s="38">
        <f>SUM(AT112:AT113)</f>
        <v>0</v>
      </c>
      <c r="AU115" s="38">
        <f>SUM(AU112:AU113)</f>
        <v>0</v>
      </c>
      <c r="AV115" s="38">
        <f t="shared" si="166"/>
        <v>0</v>
      </c>
      <c r="AW115" s="104">
        <f>SUM(AW112:AW113)</f>
        <v>0</v>
      </c>
      <c r="AX115" s="38">
        <f>SUM(AX112:AX113)</f>
        <v>0</v>
      </c>
      <c r="AY115" s="38">
        <f>SUM(AY112:AY113)</f>
        <v>0</v>
      </c>
      <c r="AZ115" s="38">
        <f>SUM(AZ112:AZ113)</f>
        <v>0</v>
      </c>
      <c r="BA115" s="38">
        <f t="shared" si="167"/>
        <v>0</v>
      </c>
      <c r="BB115" s="45">
        <f t="shared" si="168"/>
        <v>0</v>
      </c>
      <c r="BC115" s="37">
        <f>SUM(BC112:BC113)</f>
        <v>0</v>
      </c>
      <c r="BD115" s="38">
        <f t="shared" ref="BD115:CJ115" si="177">SUM(BD112:BD113)</f>
        <v>0</v>
      </c>
      <c r="BE115" s="38">
        <f>SUM(BE112:BE113)</f>
        <v>0</v>
      </c>
      <c r="BF115" s="38">
        <f>SUM(BF112:BF113)</f>
        <v>0</v>
      </c>
      <c r="BG115" s="38">
        <f t="shared" si="177"/>
        <v>0</v>
      </c>
      <c r="BH115" s="38">
        <f t="shared" si="177"/>
        <v>0</v>
      </c>
      <c r="BI115" s="38">
        <f t="shared" si="177"/>
        <v>0</v>
      </c>
      <c r="BJ115" s="38">
        <f t="shared" si="177"/>
        <v>0</v>
      </c>
      <c r="BK115" s="38">
        <f t="shared" si="177"/>
        <v>0</v>
      </c>
      <c r="BL115" s="38">
        <f t="shared" si="177"/>
        <v>0</v>
      </c>
      <c r="BM115" s="38">
        <f t="shared" si="177"/>
        <v>0</v>
      </c>
      <c r="BN115" s="38">
        <f t="shared" si="177"/>
        <v>0</v>
      </c>
      <c r="BO115" s="38">
        <f t="shared" si="177"/>
        <v>0</v>
      </c>
      <c r="BP115" s="38">
        <f t="shared" si="177"/>
        <v>0</v>
      </c>
      <c r="BQ115" s="38">
        <f t="shared" si="177"/>
        <v>0</v>
      </c>
      <c r="BR115" s="38">
        <f t="shared" si="177"/>
        <v>0</v>
      </c>
      <c r="BS115" s="38">
        <f t="shared" si="177"/>
        <v>0</v>
      </c>
      <c r="BT115" s="38">
        <f t="shared" si="177"/>
        <v>0</v>
      </c>
      <c r="BU115" s="38">
        <f t="shared" si="177"/>
        <v>0</v>
      </c>
      <c r="BV115" s="38">
        <f t="shared" si="177"/>
        <v>0</v>
      </c>
      <c r="BW115" s="38">
        <f t="shared" si="177"/>
        <v>0</v>
      </c>
      <c r="BX115" s="38">
        <f t="shared" si="177"/>
        <v>0</v>
      </c>
      <c r="BY115" s="38">
        <f t="shared" si="177"/>
        <v>0</v>
      </c>
      <c r="BZ115" s="38">
        <f t="shared" si="177"/>
        <v>0</v>
      </c>
      <c r="CA115" s="38">
        <f t="shared" si="177"/>
        <v>0</v>
      </c>
      <c r="CB115" s="38">
        <f t="shared" si="177"/>
        <v>0</v>
      </c>
      <c r="CC115" s="38">
        <f t="shared" si="177"/>
        <v>0</v>
      </c>
      <c r="CD115" s="38">
        <f t="shared" si="177"/>
        <v>0</v>
      </c>
      <c r="CE115" s="38">
        <f t="shared" si="177"/>
        <v>0</v>
      </c>
      <c r="CF115" s="38">
        <f t="shared" si="177"/>
        <v>0</v>
      </c>
      <c r="CG115" s="38">
        <f t="shared" si="177"/>
        <v>0</v>
      </c>
      <c r="CH115" s="56">
        <f t="shared" si="169"/>
        <v>0</v>
      </c>
      <c r="CI115" s="68">
        <f t="shared" si="177"/>
        <v>0</v>
      </c>
      <c r="CJ115" s="69">
        <f t="shared" si="177"/>
        <v>0</v>
      </c>
      <c r="CK115" s="18">
        <f t="shared" si="172"/>
        <v>0</v>
      </c>
    </row>
    <row r="116" spans="1:94" ht="15" customHeight="1" x14ac:dyDescent="0.2">
      <c r="A116" s="8" t="s">
        <v>88</v>
      </c>
      <c r="B116" s="37">
        <f>SUM(B110-B115)</f>
        <v>0</v>
      </c>
      <c r="C116" s="38">
        <f>SUM(C110-C115)</f>
        <v>0</v>
      </c>
      <c r="D116" s="38">
        <f>SUM(D110-D115)</f>
        <v>0</v>
      </c>
      <c r="E116" s="38">
        <f>SUM(E110-E115)</f>
        <v>0</v>
      </c>
      <c r="F116" s="38">
        <f>SUM(F110-F115)</f>
        <v>0</v>
      </c>
      <c r="G116" s="38">
        <f t="shared" si="161"/>
        <v>0</v>
      </c>
      <c r="H116" s="104">
        <f t="shared" ref="H116:O116" si="178">SUM(H110-H115)</f>
        <v>0</v>
      </c>
      <c r="I116" s="38">
        <f t="shared" si="178"/>
        <v>0</v>
      </c>
      <c r="J116" s="38">
        <f t="shared" si="178"/>
        <v>0</v>
      </c>
      <c r="K116" s="38">
        <f t="shared" si="178"/>
        <v>0</v>
      </c>
      <c r="L116" s="38">
        <f t="shared" si="178"/>
        <v>0</v>
      </c>
      <c r="M116" s="38">
        <f t="shared" si="178"/>
        <v>0</v>
      </c>
      <c r="N116" s="38"/>
      <c r="O116" s="38">
        <f t="shared" si="178"/>
        <v>0</v>
      </c>
      <c r="P116" s="38">
        <f t="shared" si="162"/>
        <v>0</v>
      </c>
      <c r="Q116" s="104">
        <f t="shared" ref="Q116:V116" si="179">SUM(Q110-Q115)</f>
        <v>0</v>
      </c>
      <c r="R116" s="38">
        <f t="shared" si="179"/>
        <v>0</v>
      </c>
      <c r="S116" s="38">
        <f t="shared" si="179"/>
        <v>0</v>
      </c>
      <c r="T116" s="38">
        <f t="shared" si="179"/>
        <v>0</v>
      </c>
      <c r="U116" s="38">
        <f t="shared" si="179"/>
        <v>0</v>
      </c>
      <c r="V116" s="38">
        <f t="shared" si="179"/>
        <v>0</v>
      </c>
      <c r="W116" s="38">
        <f t="shared" si="163"/>
        <v>0</v>
      </c>
      <c r="X116" s="104">
        <f>SUM(X110-X115)</f>
        <v>0</v>
      </c>
      <c r="Y116" s="38">
        <f>SUM(Y110-Y115)</f>
        <v>0</v>
      </c>
      <c r="Z116" s="38">
        <f>SUM(Z110-Z115)</f>
        <v>0</v>
      </c>
      <c r="AA116" s="38">
        <f>SUM(AA110-AA115)</f>
        <v>0</v>
      </c>
      <c r="AB116" s="38">
        <f>SUM(AB110-AB115)</f>
        <v>0</v>
      </c>
      <c r="AC116" s="38">
        <f t="shared" si="164"/>
        <v>0</v>
      </c>
      <c r="AD116" s="104">
        <f t="shared" ref="AD116:AP116" si="180">SUM(AD110-AD115)</f>
        <v>0</v>
      </c>
      <c r="AE116" s="38">
        <f t="shared" si="180"/>
        <v>0</v>
      </c>
      <c r="AF116" s="38">
        <f t="shared" si="180"/>
        <v>0</v>
      </c>
      <c r="AG116" s="38">
        <f t="shared" si="180"/>
        <v>0</v>
      </c>
      <c r="AH116" s="38">
        <f t="shared" si="180"/>
        <v>0</v>
      </c>
      <c r="AI116" s="38">
        <f t="shared" si="180"/>
        <v>0</v>
      </c>
      <c r="AJ116" s="38">
        <f t="shared" si="180"/>
        <v>0</v>
      </c>
      <c r="AK116" s="38">
        <f t="shared" si="180"/>
        <v>0</v>
      </c>
      <c r="AL116" s="38">
        <f t="shared" si="180"/>
        <v>0</v>
      </c>
      <c r="AM116" s="38">
        <f t="shared" si="180"/>
        <v>0</v>
      </c>
      <c r="AN116" s="38">
        <f t="shared" si="180"/>
        <v>0</v>
      </c>
      <c r="AO116" s="38">
        <f t="shared" si="180"/>
        <v>0</v>
      </c>
      <c r="AP116" s="38">
        <f t="shared" si="180"/>
        <v>0</v>
      </c>
      <c r="AQ116" s="38">
        <f t="shared" si="165"/>
        <v>0</v>
      </c>
      <c r="AR116" s="104">
        <f>SUM(AR110-AR115)</f>
        <v>0</v>
      </c>
      <c r="AS116" s="38">
        <f>SUM(AS110-AS115)</f>
        <v>0</v>
      </c>
      <c r="AT116" s="38">
        <f>SUM(AT110-AT115)</f>
        <v>0</v>
      </c>
      <c r="AU116" s="38">
        <f>SUM(AU110-AU115)</f>
        <v>0</v>
      </c>
      <c r="AV116" s="38">
        <f t="shared" si="166"/>
        <v>0</v>
      </c>
      <c r="AW116" s="104">
        <f>SUM(AW110-AW115)</f>
        <v>0</v>
      </c>
      <c r="AX116" s="38">
        <f>SUM(AX110-AX115)</f>
        <v>0</v>
      </c>
      <c r="AY116" s="38">
        <f>SUM(AY110-AY115)</f>
        <v>0</v>
      </c>
      <c r="AZ116" s="38">
        <f>SUM(AZ110-AZ115)</f>
        <v>0</v>
      </c>
      <c r="BA116" s="38">
        <f t="shared" si="167"/>
        <v>0</v>
      </c>
      <c r="BB116" s="45">
        <f t="shared" si="168"/>
        <v>0</v>
      </c>
      <c r="BC116" s="37">
        <f>SUM(BC110-BC115)</f>
        <v>0</v>
      </c>
      <c r="BD116" s="38">
        <f t="shared" ref="BD116:CJ116" si="181">SUM(BD110-BD115)</f>
        <v>0</v>
      </c>
      <c r="BE116" s="38">
        <f>SUM(BE110-BE115)</f>
        <v>0</v>
      </c>
      <c r="BF116" s="38">
        <f>SUM(BF110-BF115)</f>
        <v>0</v>
      </c>
      <c r="BG116" s="38">
        <f t="shared" si="181"/>
        <v>0</v>
      </c>
      <c r="BH116" s="38">
        <f t="shared" si="181"/>
        <v>0</v>
      </c>
      <c r="BI116" s="38">
        <f t="shared" si="181"/>
        <v>0</v>
      </c>
      <c r="BJ116" s="38">
        <f t="shared" si="181"/>
        <v>0</v>
      </c>
      <c r="BK116" s="38">
        <f t="shared" si="181"/>
        <v>0</v>
      </c>
      <c r="BL116" s="38">
        <f t="shared" si="181"/>
        <v>0</v>
      </c>
      <c r="BM116" s="38">
        <f t="shared" si="181"/>
        <v>0</v>
      </c>
      <c r="BN116" s="38">
        <f t="shared" si="181"/>
        <v>0</v>
      </c>
      <c r="BO116" s="38">
        <f t="shared" si="181"/>
        <v>0</v>
      </c>
      <c r="BP116" s="38">
        <f t="shared" si="181"/>
        <v>0</v>
      </c>
      <c r="BQ116" s="38">
        <f t="shared" si="181"/>
        <v>0</v>
      </c>
      <c r="BR116" s="38">
        <f t="shared" si="181"/>
        <v>0</v>
      </c>
      <c r="BS116" s="38">
        <f t="shared" si="181"/>
        <v>0</v>
      </c>
      <c r="BT116" s="38">
        <f t="shared" si="181"/>
        <v>0</v>
      </c>
      <c r="BU116" s="38">
        <f t="shared" si="181"/>
        <v>0</v>
      </c>
      <c r="BV116" s="38">
        <f t="shared" si="181"/>
        <v>0</v>
      </c>
      <c r="BW116" s="38">
        <f t="shared" si="181"/>
        <v>0</v>
      </c>
      <c r="BX116" s="38">
        <f t="shared" si="181"/>
        <v>0</v>
      </c>
      <c r="BY116" s="38">
        <f t="shared" si="181"/>
        <v>0</v>
      </c>
      <c r="BZ116" s="38">
        <f t="shared" si="181"/>
        <v>0</v>
      </c>
      <c r="CA116" s="38">
        <f t="shared" si="181"/>
        <v>0</v>
      </c>
      <c r="CB116" s="38">
        <f t="shared" si="181"/>
        <v>0</v>
      </c>
      <c r="CC116" s="38">
        <f t="shared" si="181"/>
        <v>0</v>
      </c>
      <c r="CD116" s="38">
        <f t="shared" si="181"/>
        <v>0</v>
      </c>
      <c r="CE116" s="38">
        <f t="shared" si="181"/>
        <v>0</v>
      </c>
      <c r="CF116" s="38">
        <f t="shared" si="181"/>
        <v>0</v>
      </c>
      <c r="CG116" s="38">
        <f t="shared" si="181"/>
        <v>0</v>
      </c>
      <c r="CH116" s="56">
        <f t="shared" si="169"/>
        <v>0</v>
      </c>
      <c r="CI116" s="68">
        <f t="shared" si="181"/>
        <v>0</v>
      </c>
      <c r="CJ116" s="69">
        <f t="shared" si="181"/>
        <v>0</v>
      </c>
      <c r="CK116" s="18">
        <f t="shared" si="172"/>
        <v>0</v>
      </c>
    </row>
    <row r="117" spans="1:94" ht="15" customHeight="1" x14ac:dyDescent="0.2">
      <c r="A117" s="9" t="s">
        <v>89</v>
      </c>
      <c r="B117" s="33">
        <f>SUM(B102+B116)</f>
        <v>0</v>
      </c>
      <c r="C117" s="34">
        <f>SUM(C102+C116)</f>
        <v>0</v>
      </c>
      <c r="D117" s="34">
        <f>SUM(D102+D116)</f>
        <v>0</v>
      </c>
      <c r="E117" s="34">
        <f>SUM(E102+E116)</f>
        <v>0</v>
      </c>
      <c r="F117" s="34">
        <f>SUM(F102+F116)</f>
        <v>0</v>
      </c>
      <c r="G117" s="34">
        <f t="shared" si="161"/>
        <v>0</v>
      </c>
      <c r="H117" s="95">
        <f t="shared" ref="H117:O117" si="182">SUM(H102+H116)</f>
        <v>0</v>
      </c>
      <c r="I117" s="34">
        <f t="shared" si="182"/>
        <v>0</v>
      </c>
      <c r="J117" s="34">
        <f t="shared" si="182"/>
        <v>0</v>
      </c>
      <c r="K117" s="34">
        <f t="shared" si="182"/>
        <v>0</v>
      </c>
      <c r="L117" s="34">
        <f t="shared" si="182"/>
        <v>0</v>
      </c>
      <c r="M117" s="34">
        <f t="shared" si="182"/>
        <v>0</v>
      </c>
      <c r="N117" s="34"/>
      <c r="O117" s="34">
        <f t="shared" si="182"/>
        <v>0</v>
      </c>
      <c r="P117" s="34">
        <f t="shared" si="162"/>
        <v>0</v>
      </c>
      <c r="Q117" s="95">
        <f t="shared" ref="Q117:V117" si="183">SUM(Q102+Q116)</f>
        <v>0</v>
      </c>
      <c r="R117" s="34">
        <f t="shared" si="183"/>
        <v>0</v>
      </c>
      <c r="S117" s="34">
        <f t="shared" si="183"/>
        <v>0</v>
      </c>
      <c r="T117" s="34">
        <f t="shared" si="183"/>
        <v>0</v>
      </c>
      <c r="U117" s="34">
        <f t="shared" si="183"/>
        <v>0</v>
      </c>
      <c r="V117" s="34">
        <f t="shared" si="183"/>
        <v>0</v>
      </c>
      <c r="W117" s="34">
        <f t="shared" si="163"/>
        <v>0</v>
      </c>
      <c r="X117" s="95">
        <f>SUM(X102+X116)</f>
        <v>0</v>
      </c>
      <c r="Y117" s="34">
        <f>SUM(Y102+Y116)</f>
        <v>0</v>
      </c>
      <c r="Z117" s="34">
        <f>SUM(Z102+Z116)</f>
        <v>0</v>
      </c>
      <c r="AA117" s="34">
        <f>SUM(AA102+AA116)</f>
        <v>0</v>
      </c>
      <c r="AB117" s="34">
        <f>SUM(AB102+AB116)</f>
        <v>0</v>
      </c>
      <c r="AC117" s="34">
        <f t="shared" si="164"/>
        <v>0</v>
      </c>
      <c r="AD117" s="95">
        <f t="shared" ref="AD117:AP117" si="184">SUM(AD102+AD116)</f>
        <v>0</v>
      </c>
      <c r="AE117" s="34">
        <f t="shared" si="184"/>
        <v>0</v>
      </c>
      <c r="AF117" s="34">
        <f t="shared" si="184"/>
        <v>0</v>
      </c>
      <c r="AG117" s="34">
        <f t="shared" si="184"/>
        <v>0</v>
      </c>
      <c r="AH117" s="34">
        <f t="shared" si="184"/>
        <v>0</v>
      </c>
      <c r="AI117" s="34">
        <f t="shared" si="184"/>
        <v>0</v>
      </c>
      <c r="AJ117" s="34">
        <f t="shared" si="184"/>
        <v>0</v>
      </c>
      <c r="AK117" s="34">
        <f t="shared" si="184"/>
        <v>0</v>
      </c>
      <c r="AL117" s="34">
        <f t="shared" si="184"/>
        <v>0</v>
      </c>
      <c r="AM117" s="34">
        <f t="shared" si="184"/>
        <v>0</v>
      </c>
      <c r="AN117" s="34">
        <f t="shared" si="184"/>
        <v>0</v>
      </c>
      <c r="AO117" s="34">
        <f t="shared" si="184"/>
        <v>0</v>
      </c>
      <c r="AP117" s="34">
        <f t="shared" si="184"/>
        <v>0</v>
      </c>
      <c r="AQ117" s="34">
        <f t="shared" si="165"/>
        <v>0</v>
      </c>
      <c r="AR117" s="95">
        <f>SUM(AR102+AR116)</f>
        <v>0</v>
      </c>
      <c r="AS117" s="34">
        <f>SUM(AS102+AS116)</f>
        <v>0</v>
      </c>
      <c r="AT117" s="34">
        <f>SUM(AT102+AT116)</f>
        <v>0</v>
      </c>
      <c r="AU117" s="34">
        <f>SUM(AU102+AU116)</f>
        <v>0</v>
      </c>
      <c r="AV117" s="34">
        <f t="shared" si="166"/>
        <v>0</v>
      </c>
      <c r="AW117" s="95">
        <f>SUM(AW102+AW116)</f>
        <v>0</v>
      </c>
      <c r="AX117" s="34">
        <f>SUM(AX102+AX116)</f>
        <v>0</v>
      </c>
      <c r="AY117" s="34">
        <f>SUM(AY102+AY116)</f>
        <v>0</v>
      </c>
      <c r="AZ117" s="34">
        <f>SUM(AZ102+AZ116)</f>
        <v>0</v>
      </c>
      <c r="BA117" s="34">
        <f t="shared" si="167"/>
        <v>0</v>
      </c>
      <c r="BB117" s="48">
        <f t="shared" si="168"/>
        <v>0</v>
      </c>
      <c r="BC117" s="33">
        <f>SUM(BC102+BC116)</f>
        <v>0</v>
      </c>
      <c r="BD117" s="34">
        <f t="shared" ref="BD117:CJ117" si="185">SUM(BD102+BD116)</f>
        <v>0</v>
      </c>
      <c r="BE117" s="34">
        <f>SUM(BE102+BE116)</f>
        <v>0</v>
      </c>
      <c r="BF117" s="34">
        <f>SUM(BF102+BF116)</f>
        <v>0</v>
      </c>
      <c r="BG117" s="34">
        <f t="shared" si="185"/>
        <v>0</v>
      </c>
      <c r="BH117" s="34">
        <f t="shared" si="185"/>
        <v>0</v>
      </c>
      <c r="BI117" s="34">
        <f t="shared" si="185"/>
        <v>0</v>
      </c>
      <c r="BJ117" s="34">
        <f t="shared" si="185"/>
        <v>0</v>
      </c>
      <c r="BK117" s="34">
        <f t="shared" si="185"/>
        <v>0</v>
      </c>
      <c r="BL117" s="34">
        <f t="shared" si="185"/>
        <v>0</v>
      </c>
      <c r="BM117" s="34">
        <f t="shared" si="185"/>
        <v>0</v>
      </c>
      <c r="BN117" s="34">
        <f t="shared" si="185"/>
        <v>0</v>
      </c>
      <c r="BO117" s="34">
        <f t="shared" si="185"/>
        <v>0</v>
      </c>
      <c r="BP117" s="34">
        <f t="shared" si="185"/>
        <v>0</v>
      </c>
      <c r="BQ117" s="34">
        <f t="shared" si="185"/>
        <v>0</v>
      </c>
      <c r="BR117" s="34">
        <f t="shared" si="185"/>
        <v>0</v>
      </c>
      <c r="BS117" s="34">
        <f t="shared" si="185"/>
        <v>0</v>
      </c>
      <c r="BT117" s="34">
        <f t="shared" si="185"/>
        <v>0</v>
      </c>
      <c r="BU117" s="34">
        <f t="shared" si="185"/>
        <v>0</v>
      </c>
      <c r="BV117" s="34">
        <f t="shared" si="185"/>
        <v>0</v>
      </c>
      <c r="BW117" s="34">
        <f t="shared" si="185"/>
        <v>0</v>
      </c>
      <c r="BX117" s="34">
        <f t="shared" si="185"/>
        <v>0</v>
      </c>
      <c r="BY117" s="34">
        <f t="shared" si="185"/>
        <v>0</v>
      </c>
      <c r="BZ117" s="34">
        <f t="shared" si="185"/>
        <v>0</v>
      </c>
      <c r="CA117" s="34">
        <f t="shared" si="185"/>
        <v>0</v>
      </c>
      <c r="CB117" s="34">
        <f t="shared" si="185"/>
        <v>0</v>
      </c>
      <c r="CC117" s="34">
        <f t="shared" si="185"/>
        <v>0</v>
      </c>
      <c r="CD117" s="34">
        <f t="shared" si="185"/>
        <v>0</v>
      </c>
      <c r="CE117" s="34">
        <f t="shared" si="185"/>
        <v>0</v>
      </c>
      <c r="CF117" s="34">
        <f t="shared" si="185"/>
        <v>0</v>
      </c>
      <c r="CG117" s="34">
        <f t="shared" si="185"/>
        <v>0</v>
      </c>
      <c r="CH117" s="54">
        <f t="shared" si="169"/>
        <v>0</v>
      </c>
      <c r="CI117" s="63">
        <f>SUM(CI102+CI116)</f>
        <v>0</v>
      </c>
      <c r="CJ117" s="64">
        <f t="shared" si="185"/>
        <v>0</v>
      </c>
      <c r="CK117" s="18">
        <f t="shared" si="172"/>
        <v>0</v>
      </c>
    </row>
    <row r="118" spans="1:94" ht="15" customHeight="1" x14ac:dyDescent="0.2">
      <c r="A118" s="9" t="s">
        <v>90</v>
      </c>
      <c r="B118" s="35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f t="shared" si="161"/>
        <v>0</v>
      </c>
      <c r="H118" s="10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/>
      <c r="O118" s="36">
        <v>0</v>
      </c>
      <c r="P118" s="36">
        <f t="shared" si="162"/>
        <v>0</v>
      </c>
      <c r="Q118" s="10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f t="shared" si="163"/>
        <v>0</v>
      </c>
      <c r="X118" s="10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f t="shared" si="164"/>
        <v>0</v>
      </c>
      <c r="AD118" s="10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f t="shared" si="165"/>
        <v>0</v>
      </c>
      <c r="AR118" s="106">
        <v>0</v>
      </c>
      <c r="AS118" s="36">
        <v>0</v>
      </c>
      <c r="AT118" s="36">
        <v>0</v>
      </c>
      <c r="AU118" s="36">
        <v>0</v>
      </c>
      <c r="AV118" s="36">
        <f t="shared" si="166"/>
        <v>0</v>
      </c>
      <c r="AW118" s="106">
        <v>0</v>
      </c>
      <c r="AX118" s="36">
        <v>0</v>
      </c>
      <c r="AY118" s="36">
        <v>0</v>
      </c>
      <c r="AZ118" s="36">
        <v>0</v>
      </c>
      <c r="BA118" s="36">
        <f t="shared" si="167"/>
        <v>0</v>
      </c>
      <c r="BB118" s="50">
        <f t="shared" si="168"/>
        <v>0</v>
      </c>
      <c r="BC118" s="35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v>0</v>
      </c>
      <c r="BS118" s="36">
        <v>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6">
        <v>0</v>
      </c>
      <c r="CC118" s="36">
        <v>0</v>
      </c>
      <c r="CD118" s="36">
        <v>0</v>
      </c>
      <c r="CE118" s="36">
        <v>0</v>
      </c>
      <c r="CF118" s="36">
        <v>0</v>
      </c>
      <c r="CG118" s="36">
        <v>0</v>
      </c>
      <c r="CH118" s="58">
        <f t="shared" si="169"/>
        <v>0</v>
      </c>
      <c r="CI118" s="27">
        <v>2612000</v>
      </c>
      <c r="CJ118" s="70">
        <v>0</v>
      </c>
      <c r="CK118" s="18">
        <f t="shared" si="172"/>
        <v>2612000</v>
      </c>
    </row>
    <row r="119" spans="1:94" ht="15" customHeight="1" thickBot="1" x14ac:dyDescent="0.25">
      <c r="A119" s="9" t="s">
        <v>91</v>
      </c>
      <c r="B119" s="39">
        <f>SUM(B117,B118)</f>
        <v>0</v>
      </c>
      <c r="C119" s="40">
        <f>SUM(C117,C118)</f>
        <v>0</v>
      </c>
      <c r="D119" s="40">
        <f>SUM(D117,D118)</f>
        <v>0</v>
      </c>
      <c r="E119" s="40">
        <f>SUM(E117,E118)</f>
        <v>0</v>
      </c>
      <c r="F119" s="40">
        <f>SUM(F117,F118)</f>
        <v>0</v>
      </c>
      <c r="G119" s="40">
        <f t="shared" si="161"/>
        <v>0</v>
      </c>
      <c r="H119" s="105">
        <f t="shared" ref="H119:O119" si="186">SUM(H117,H118)</f>
        <v>0</v>
      </c>
      <c r="I119" s="40">
        <f t="shared" si="186"/>
        <v>0</v>
      </c>
      <c r="J119" s="40">
        <f t="shared" si="186"/>
        <v>0</v>
      </c>
      <c r="K119" s="40">
        <f t="shared" si="186"/>
        <v>0</v>
      </c>
      <c r="L119" s="40">
        <f t="shared" si="186"/>
        <v>0</v>
      </c>
      <c r="M119" s="40">
        <f t="shared" si="186"/>
        <v>0</v>
      </c>
      <c r="N119" s="40"/>
      <c r="O119" s="40">
        <f t="shared" si="186"/>
        <v>0</v>
      </c>
      <c r="P119" s="40">
        <f t="shared" si="162"/>
        <v>0</v>
      </c>
      <c r="Q119" s="105">
        <f t="shared" ref="Q119:V119" si="187">SUM(Q117,Q118)</f>
        <v>0</v>
      </c>
      <c r="R119" s="40">
        <f t="shared" si="187"/>
        <v>0</v>
      </c>
      <c r="S119" s="40">
        <f t="shared" si="187"/>
        <v>0</v>
      </c>
      <c r="T119" s="40">
        <f t="shared" si="187"/>
        <v>0</v>
      </c>
      <c r="U119" s="40">
        <f t="shared" si="187"/>
        <v>0</v>
      </c>
      <c r="V119" s="40">
        <f t="shared" si="187"/>
        <v>0</v>
      </c>
      <c r="W119" s="40">
        <f t="shared" si="163"/>
        <v>0</v>
      </c>
      <c r="X119" s="105">
        <f>SUM(X117,X118)</f>
        <v>0</v>
      </c>
      <c r="Y119" s="40">
        <f>SUM(Y117,Y118)</f>
        <v>0</v>
      </c>
      <c r="Z119" s="40">
        <f>SUM(Z117,Z118)</f>
        <v>0</v>
      </c>
      <c r="AA119" s="40">
        <f>SUM(AA117,AA118)</f>
        <v>0</v>
      </c>
      <c r="AB119" s="40">
        <f>SUM(AB117,AB118)</f>
        <v>0</v>
      </c>
      <c r="AC119" s="40">
        <f t="shared" si="164"/>
        <v>0</v>
      </c>
      <c r="AD119" s="105">
        <f t="shared" ref="AD119:AP119" si="188">SUM(AD117,AD118)</f>
        <v>0</v>
      </c>
      <c r="AE119" s="40">
        <f t="shared" si="188"/>
        <v>0</v>
      </c>
      <c r="AF119" s="40">
        <f t="shared" si="188"/>
        <v>0</v>
      </c>
      <c r="AG119" s="40">
        <f t="shared" si="188"/>
        <v>0</v>
      </c>
      <c r="AH119" s="40">
        <f t="shared" si="188"/>
        <v>0</v>
      </c>
      <c r="AI119" s="40">
        <f t="shared" si="188"/>
        <v>0</v>
      </c>
      <c r="AJ119" s="40">
        <f t="shared" si="188"/>
        <v>0</v>
      </c>
      <c r="AK119" s="40">
        <f t="shared" si="188"/>
        <v>0</v>
      </c>
      <c r="AL119" s="40">
        <f t="shared" si="188"/>
        <v>0</v>
      </c>
      <c r="AM119" s="40">
        <f t="shared" si="188"/>
        <v>0</v>
      </c>
      <c r="AN119" s="40">
        <f t="shared" si="188"/>
        <v>0</v>
      </c>
      <c r="AO119" s="40">
        <f t="shared" si="188"/>
        <v>0</v>
      </c>
      <c r="AP119" s="40">
        <f t="shared" si="188"/>
        <v>0</v>
      </c>
      <c r="AQ119" s="40">
        <f t="shared" si="165"/>
        <v>0</v>
      </c>
      <c r="AR119" s="105">
        <f>SUM(AR117,AR118)</f>
        <v>0</v>
      </c>
      <c r="AS119" s="40">
        <f>SUM(AS117,AS118)</f>
        <v>0</v>
      </c>
      <c r="AT119" s="40">
        <f>SUM(AT117,AT118)</f>
        <v>0</v>
      </c>
      <c r="AU119" s="40">
        <f>SUM(AU117,AU118)</f>
        <v>0</v>
      </c>
      <c r="AV119" s="40">
        <f t="shared" si="166"/>
        <v>0</v>
      </c>
      <c r="AW119" s="105">
        <f>SUM(AW117,AW118)</f>
        <v>0</v>
      </c>
      <c r="AX119" s="40">
        <f>SUM(AX117,AX118)</f>
        <v>0</v>
      </c>
      <c r="AY119" s="40">
        <f>SUM(AY117,AY118)</f>
        <v>0</v>
      </c>
      <c r="AZ119" s="40">
        <f>SUM(AZ117,AZ118)</f>
        <v>0</v>
      </c>
      <c r="BA119" s="40">
        <f t="shared" si="167"/>
        <v>0</v>
      </c>
      <c r="BB119" s="46">
        <f t="shared" si="168"/>
        <v>0</v>
      </c>
      <c r="BC119" s="39">
        <f>SUM(BC117,BC118)</f>
        <v>0</v>
      </c>
      <c r="BD119" s="40">
        <f t="shared" ref="BD119:CJ119" si="189">SUM(BD117,BD118)</f>
        <v>0</v>
      </c>
      <c r="BE119" s="40">
        <f>SUM(BE117,BE118)</f>
        <v>0</v>
      </c>
      <c r="BF119" s="40">
        <f>SUM(BF117,BF118)</f>
        <v>0</v>
      </c>
      <c r="BG119" s="40">
        <f t="shared" si="189"/>
        <v>0</v>
      </c>
      <c r="BH119" s="40">
        <f t="shared" si="189"/>
        <v>0</v>
      </c>
      <c r="BI119" s="40">
        <f t="shared" si="189"/>
        <v>0</v>
      </c>
      <c r="BJ119" s="40">
        <f t="shared" si="189"/>
        <v>0</v>
      </c>
      <c r="BK119" s="40">
        <f t="shared" si="189"/>
        <v>0</v>
      </c>
      <c r="BL119" s="40">
        <f t="shared" si="189"/>
        <v>0</v>
      </c>
      <c r="BM119" s="40">
        <f t="shared" si="189"/>
        <v>0</v>
      </c>
      <c r="BN119" s="40">
        <f t="shared" si="189"/>
        <v>0</v>
      </c>
      <c r="BO119" s="40">
        <f t="shared" si="189"/>
        <v>0</v>
      </c>
      <c r="BP119" s="40">
        <f t="shared" si="189"/>
        <v>0</v>
      </c>
      <c r="BQ119" s="40">
        <f t="shared" si="189"/>
        <v>0</v>
      </c>
      <c r="BR119" s="40">
        <f t="shared" si="189"/>
        <v>0</v>
      </c>
      <c r="BS119" s="40">
        <f t="shared" si="189"/>
        <v>0</v>
      </c>
      <c r="BT119" s="40">
        <f t="shared" si="189"/>
        <v>0</v>
      </c>
      <c r="BU119" s="40">
        <f t="shared" si="189"/>
        <v>0</v>
      </c>
      <c r="BV119" s="40">
        <f t="shared" si="189"/>
        <v>0</v>
      </c>
      <c r="BW119" s="40">
        <f t="shared" si="189"/>
        <v>0</v>
      </c>
      <c r="BX119" s="40">
        <f t="shared" si="189"/>
        <v>0</v>
      </c>
      <c r="BY119" s="40">
        <f t="shared" si="189"/>
        <v>0</v>
      </c>
      <c r="BZ119" s="40">
        <f t="shared" si="189"/>
        <v>0</v>
      </c>
      <c r="CA119" s="40">
        <f t="shared" si="189"/>
        <v>0</v>
      </c>
      <c r="CB119" s="40">
        <f t="shared" si="189"/>
        <v>0</v>
      </c>
      <c r="CC119" s="40">
        <f t="shared" si="189"/>
        <v>0</v>
      </c>
      <c r="CD119" s="40">
        <f t="shared" si="189"/>
        <v>0</v>
      </c>
      <c r="CE119" s="40">
        <f t="shared" si="189"/>
        <v>0</v>
      </c>
      <c r="CF119" s="40">
        <f t="shared" si="189"/>
        <v>0</v>
      </c>
      <c r="CG119" s="40">
        <f t="shared" si="189"/>
        <v>0</v>
      </c>
      <c r="CH119" s="57">
        <f t="shared" si="169"/>
        <v>0</v>
      </c>
      <c r="CI119" s="67">
        <f t="shared" si="189"/>
        <v>2612000</v>
      </c>
      <c r="CJ119" s="67">
        <f t="shared" si="189"/>
        <v>0</v>
      </c>
      <c r="CK119" s="21">
        <f t="shared" si="172"/>
        <v>2612000</v>
      </c>
    </row>
    <row r="120" spans="1:94" ht="15" customHeight="1" x14ac:dyDescent="0.2">
      <c r="A120" s="6" t="s">
        <v>92</v>
      </c>
      <c r="B120" s="31"/>
      <c r="C120" s="32"/>
      <c r="D120" s="32"/>
      <c r="E120" s="32"/>
      <c r="F120" s="32"/>
      <c r="G120" s="32"/>
      <c r="H120" s="94"/>
      <c r="I120" s="32"/>
      <c r="J120" s="32"/>
      <c r="K120" s="32"/>
      <c r="L120" s="32"/>
      <c r="M120" s="32"/>
      <c r="N120" s="32"/>
      <c r="O120" s="32"/>
      <c r="P120" s="32"/>
      <c r="Q120" s="94"/>
      <c r="R120" s="32"/>
      <c r="S120" s="32"/>
      <c r="T120" s="32"/>
      <c r="U120" s="32"/>
      <c r="V120" s="32"/>
      <c r="W120" s="32"/>
      <c r="X120" s="94"/>
      <c r="Y120" s="32"/>
      <c r="Z120" s="32"/>
      <c r="AA120" s="32"/>
      <c r="AB120" s="32"/>
      <c r="AC120" s="32"/>
      <c r="AD120" s="94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94"/>
      <c r="AS120" s="32"/>
      <c r="AT120" s="32"/>
      <c r="AU120" s="32"/>
      <c r="AV120" s="32"/>
      <c r="AW120" s="94"/>
      <c r="AX120" s="32"/>
      <c r="AY120" s="32"/>
      <c r="AZ120" s="32"/>
      <c r="BA120" s="32"/>
      <c r="BB120" s="47"/>
      <c r="BC120" s="31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55"/>
      <c r="CI120" s="61"/>
      <c r="CJ120" s="62"/>
      <c r="CK120" s="15"/>
      <c r="CM120" s="189" t="s">
        <v>305</v>
      </c>
      <c r="CN120" s="196">
        <f>+CI98+CI118-CI130</f>
        <v>4085600</v>
      </c>
      <c r="CO120" s="315" t="s">
        <v>314</v>
      </c>
      <c r="CP120" s="315"/>
    </row>
    <row r="121" spans="1:94" ht="15" customHeight="1" x14ac:dyDescent="0.2">
      <c r="A121" s="6" t="s">
        <v>93</v>
      </c>
      <c r="B121" s="31">
        <v>0</v>
      </c>
      <c r="C121" s="32">
        <v>0</v>
      </c>
      <c r="D121" s="32">
        <v>0</v>
      </c>
      <c r="E121" s="32">
        <v>0</v>
      </c>
      <c r="F121" s="32">
        <v>0</v>
      </c>
      <c r="G121" s="30">
        <f t="shared" ref="G121:G130" si="190">SUM(B121:F121)</f>
        <v>0</v>
      </c>
      <c r="H121" s="94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/>
      <c r="O121" s="32">
        <v>0</v>
      </c>
      <c r="P121" s="30">
        <f t="shared" ref="P121:P130" si="191">SUM(H121:O121)</f>
        <v>0</v>
      </c>
      <c r="Q121" s="94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0">
        <f t="shared" ref="W121:W130" si="192">SUM(Q121:V121)</f>
        <v>0</v>
      </c>
      <c r="X121" s="94">
        <v>0</v>
      </c>
      <c r="Y121" s="32">
        <v>0</v>
      </c>
      <c r="Z121" s="32">
        <v>0</v>
      </c>
      <c r="AA121" s="32">
        <v>0</v>
      </c>
      <c r="AB121" s="32">
        <v>0</v>
      </c>
      <c r="AC121" s="30">
        <f t="shared" ref="AC121:AC130" si="193">SUM(X121:AB121)</f>
        <v>0</v>
      </c>
      <c r="AD121" s="94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0">
        <f t="shared" ref="AQ121:AQ130" si="194">SUM(AD121:AP121)</f>
        <v>0</v>
      </c>
      <c r="AR121" s="94">
        <v>0</v>
      </c>
      <c r="AS121" s="32">
        <v>0</v>
      </c>
      <c r="AT121" s="32">
        <v>0</v>
      </c>
      <c r="AU121" s="32">
        <v>0</v>
      </c>
      <c r="AV121" s="30">
        <f t="shared" ref="AV121:AV130" si="195">SUM(AR121:AU121)</f>
        <v>0</v>
      </c>
      <c r="AW121" s="94">
        <v>0</v>
      </c>
      <c r="AX121" s="32">
        <v>0</v>
      </c>
      <c r="AY121" s="32">
        <v>0</v>
      </c>
      <c r="AZ121" s="32">
        <v>0</v>
      </c>
      <c r="BA121" s="30">
        <f t="shared" ref="BA121:BA130" si="196">SUM(AW121:AZ121)</f>
        <v>0</v>
      </c>
      <c r="BB121" s="47">
        <f t="shared" ref="BB121:BB130" si="197">SUM(BA121,AV121,AQ121,AC121,W121,P121,G121)</f>
        <v>0</v>
      </c>
      <c r="BC121" s="31">
        <v>0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2">
        <v>0</v>
      </c>
      <c r="BP121" s="32">
        <v>0</v>
      </c>
      <c r="BQ121" s="32">
        <v>0</v>
      </c>
      <c r="BR121" s="32">
        <v>0</v>
      </c>
      <c r="BS121" s="32">
        <v>0</v>
      </c>
      <c r="BT121" s="32">
        <v>0</v>
      </c>
      <c r="BU121" s="32">
        <v>0</v>
      </c>
      <c r="BV121" s="32">
        <v>0</v>
      </c>
      <c r="BW121" s="32">
        <v>0</v>
      </c>
      <c r="BX121" s="32">
        <v>0</v>
      </c>
      <c r="BY121" s="32">
        <v>0</v>
      </c>
      <c r="BZ121" s="32">
        <v>0</v>
      </c>
      <c r="CA121" s="32">
        <v>0</v>
      </c>
      <c r="CB121" s="32">
        <v>0</v>
      </c>
      <c r="CC121" s="32">
        <v>0</v>
      </c>
      <c r="CD121" s="32">
        <v>0</v>
      </c>
      <c r="CE121" s="32">
        <v>0</v>
      </c>
      <c r="CF121" s="32">
        <v>0</v>
      </c>
      <c r="CG121" s="32">
        <v>0</v>
      </c>
      <c r="CH121" s="55">
        <f t="shared" ref="CH121:CH130" si="198">SUM(BC121:CG121)</f>
        <v>0</v>
      </c>
      <c r="CI121" s="61">
        <v>0</v>
      </c>
      <c r="CJ121" s="62">
        <v>0</v>
      </c>
      <c r="CK121" s="15">
        <f t="shared" ref="CK121:CK130" si="199">SUM(BB121+CH121+CI121+CJ121)</f>
        <v>0</v>
      </c>
      <c r="CM121" s="189" t="s">
        <v>306</v>
      </c>
      <c r="CN121" s="196">
        <f>+CN122+CN123</f>
        <v>1040000</v>
      </c>
      <c r="CO121" s="189"/>
      <c r="CP121" s="189"/>
    </row>
    <row r="122" spans="1:94" ht="15" customHeight="1" x14ac:dyDescent="0.2">
      <c r="A122" s="6" t="s">
        <v>94</v>
      </c>
      <c r="B122" s="41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f t="shared" si="190"/>
        <v>0</v>
      </c>
      <c r="H122" s="107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/>
      <c r="O122" s="42">
        <v>0</v>
      </c>
      <c r="P122" s="42">
        <f t="shared" si="191"/>
        <v>0</v>
      </c>
      <c r="Q122" s="107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f t="shared" si="192"/>
        <v>0</v>
      </c>
      <c r="X122" s="107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f t="shared" si="193"/>
        <v>0</v>
      </c>
      <c r="AD122" s="107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f t="shared" si="194"/>
        <v>0</v>
      </c>
      <c r="AR122" s="107">
        <v>0</v>
      </c>
      <c r="AS122" s="42">
        <v>0</v>
      </c>
      <c r="AT122" s="42">
        <v>0</v>
      </c>
      <c r="AU122" s="42">
        <v>0</v>
      </c>
      <c r="AV122" s="42">
        <f t="shared" si="195"/>
        <v>0</v>
      </c>
      <c r="AW122" s="107">
        <v>0</v>
      </c>
      <c r="AX122" s="42">
        <v>0</v>
      </c>
      <c r="AY122" s="42">
        <v>0</v>
      </c>
      <c r="AZ122" s="42">
        <v>0</v>
      </c>
      <c r="BA122" s="42">
        <f t="shared" si="196"/>
        <v>0</v>
      </c>
      <c r="BB122" s="51">
        <f t="shared" si="197"/>
        <v>0</v>
      </c>
      <c r="BC122" s="41">
        <v>0</v>
      </c>
      <c r="BD122" s="42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2">
        <v>0</v>
      </c>
      <c r="CG122" s="42">
        <v>0</v>
      </c>
      <c r="CH122" s="59">
        <f t="shared" si="198"/>
        <v>0</v>
      </c>
      <c r="CI122" s="71">
        <v>0</v>
      </c>
      <c r="CJ122" s="72">
        <v>0</v>
      </c>
      <c r="CK122" s="15">
        <f t="shared" si="199"/>
        <v>0</v>
      </c>
      <c r="CM122" s="189" t="s">
        <v>307</v>
      </c>
      <c r="CN122" s="196">
        <f>+G49+P49+W49</f>
        <v>900000</v>
      </c>
      <c r="CO122" s="189"/>
      <c r="CP122" s="189"/>
    </row>
    <row r="123" spans="1:94" ht="15" customHeight="1" x14ac:dyDescent="0.2">
      <c r="A123" s="6" t="s">
        <v>95</v>
      </c>
      <c r="B123" s="41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f t="shared" si="190"/>
        <v>0</v>
      </c>
      <c r="H123" s="107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/>
      <c r="O123" s="42">
        <v>0</v>
      </c>
      <c r="P123" s="42">
        <f t="shared" si="191"/>
        <v>0</v>
      </c>
      <c r="Q123" s="107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f t="shared" si="192"/>
        <v>0</v>
      </c>
      <c r="X123" s="107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f t="shared" si="193"/>
        <v>0</v>
      </c>
      <c r="AD123" s="107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f t="shared" si="194"/>
        <v>0</v>
      </c>
      <c r="AR123" s="107">
        <v>0</v>
      </c>
      <c r="AS123" s="42">
        <v>0</v>
      </c>
      <c r="AT123" s="42">
        <v>0</v>
      </c>
      <c r="AU123" s="42">
        <v>0</v>
      </c>
      <c r="AV123" s="42">
        <f t="shared" si="195"/>
        <v>0</v>
      </c>
      <c r="AW123" s="107">
        <v>0</v>
      </c>
      <c r="AX123" s="42">
        <v>0</v>
      </c>
      <c r="AY123" s="42">
        <v>0</v>
      </c>
      <c r="AZ123" s="42">
        <v>0</v>
      </c>
      <c r="BA123" s="42">
        <f t="shared" si="196"/>
        <v>0</v>
      </c>
      <c r="BB123" s="51">
        <f t="shared" si="197"/>
        <v>0</v>
      </c>
      <c r="BC123" s="41">
        <v>0</v>
      </c>
      <c r="BD123" s="42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2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0</v>
      </c>
      <c r="BQ123" s="42">
        <v>0</v>
      </c>
      <c r="BR123" s="42">
        <v>0</v>
      </c>
      <c r="BS123" s="42">
        <v>0</v>
      </c>
      <c r="BT123" s="42">
        <v>0</v>
      </c>
      <c r="BU123" s="42">
        <v>0</v>
      </c>
      <c r="BV123" s="42">
        <v>0</v>
      </c>
      <c r="BW123" s="42">
        <v>0</v>
      </c>
      <c r="BX123" s="42">
        <v>0</v>
      </c>
      <c r="BY123" s="42">
        <v>0</v>
      </c>
      <c r="BZ123" s="42">
        <v>0</v>
      </c>
      <c r="CA123" s="42">
        <v>0</v>
      </c>
      <c r="CB123" s="42">
        <v>0</v>
      </c>
      <c r="CC123" s="42">
        <v>0</v>
      </c>
      <c r="CD123" s="42">
        <v>0</v>
      </c>
      <c r="CE123" s="42">
        <v>0</v>
      </c>
      <c r="CF123" s="42">
        <v>0</v>
      </c>
      <c r="CG123" s="42">
        <v>0</v>
      </c>
      <c r="CH123" s="59">
        <f t="shared" si="198"/>
        <v>0</v>
      </c>
      <c r="CI123" s="71">
        <v>0</v>
      </c>
      <c r="CJ123" s="66">
        <v>0</v>
      </c>
      <c r="CK123" s="15">
        <f t="shared" si="199"/>
        <v>0</v>
      </c>
      <c r="CM123" s="189" t="s">
        <v>308</v>
      </c>
      <c r="CN123" s="196">
        <f>+CH49</f>
        <v>140000</v>
      </c>
      <c r="CO123" s="189"/>
      <c r="CP123" s="189"/>
    </row>
    <row r="124" spans="1:94" ht="15" customHeight="1" x14ac:dyDescent="0.2">
      <c r="A124" s="6" t="s">
        <v>96</v>
      </c>
      <c r="B124" s="41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f t="shared" si="190"/>
        <v>0</v>
      </c>
      <c r="H124" s="107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/>
      <c r="O124" s="42">
        <v>0</v>
      </c>
      <c r="P124" s="42">
        <f t="shared" si="191"/>
        <v>0</v>
      </c>
      <c r="Q124" s="107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f t="shared" si="192"/>
        <v>0</v>
      </c>
      <c r="X124" s="107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f t="shared" si="193"/>
        <v>0</v>
      </c>
      <c r="AD124" s="107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f t="shared" si="194"/>
        <v>0</v>
      </c>
      <c r="AR124" s="107">
        <v>0</v>
      </c>
      <c r="AS124" s="42">
        <v>0</v>
      </c>
      <c r="AT124" s="42">
        <v>0</v>
      </c>
      <c r="AU124" s="42">
        <v>0</v>
      </c>
      <c r="AV124" s="42">
        <f t="shared" si="195"/>
        <v>0</v>
      </c>
      <c r="AW124" s="107">
        <v>0</v>
      </c>
      <c r="AX124" s="42">
        <v>0</v>
      </c>
      <c r="AY124" s="42">
        <v>0</v>
      </c>
      <c r="AZ124" s="42">
        <v>0</v>
      </c>
      <c r="BA124" s="42">
        <f t="shared" si="196"/>
        <v>0</v>
      </c>
      <c r="BB124" s="51">
        <f t="shared" si="197"/>
        <v>0</v>
      </c>
      <c r="BC124" s="41">
        <v>0</v>
      </c>
      <c r="BD124" s="42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2">
        <v>0</v>
      </c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2">
        <v>0</v>
      </c>
      <c r="CG124" s="42">
        <v>0</v>
      </c>
      <c r="CH124" s="59">
        <f t="shared" si="198"/>
        <v>0</v>
      </c>
      <c r="CI124" s="71">
        <v>0</v>
      </c>
      <c r="CJ124" s="72">
        <v>0</v>
      </c>
      <c r="CK124" s="15">
        <f t="shared" si="199"/>
        <v>0</v>
      </c>
      <c r="CM124" s="189" t="s">
        <v>309</v>
      </c>
      <c r="CN124" s="196">
        <f>+CI53</f>
        <v>1991613</v>
      </c>
      <c r="CO124" s="189"/>
      <c r="CP124" s="189"/>
    </row>
    <row r="125" spans="1:94" ht="15" customHeight="1" x14ac:dyDescent="0.2">
      <c r="A125" s="6" t="s">
        <v>97</v>
      </c>
      <c r="B125" s="41">
        <v>0</v>
      </c>
      <c r="C125" s="42">
        <v>0</v>
      </c>
      <c r="D125" s="42">
        <v>0</v>
      </c>
      <c r="E125" s="42">
        <v>0</v>
      </c>
      <c r="F125" s="42">
        <v>0</v>
      </c>
      <c r="G125" s="42">
        <f t="shared" si="190"/>
        <v>0</v>
      </c>
      <c r="H125" s="107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/>
      <c r="O125" s="42">
        <v>0</v>
      </c>
      <c r="P125" s="42">
        <f t="shared" si="191"/>
        <v>0</v>
      </c>
      <c r="Q125" s="107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f t="shared" si="192"/>
        <v>0</v>
      </c>
      <c r="X125" s="107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f t="shared" si="193"/>
        <v>0</v>
      </c>
      <c r="AD125" s="107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f t="shared" si="194"/>
        <v>0</v>
      </c>
      <c r="AR125" s="107">
        <v>0</v>
      </c>
      <c r="AS125" s="42">
        <v>0</v>
      </c>
      <c r="AT125" s="42">
        <v>0</v>
      </c>
      <c r="AU125" s="42">
        <v>0</v>
      </c>
      <c r="AV125" s="42">
        <f t="shared" si="195"/>
        <v>0</v>
      </c>
      <c r="AW125" s="107">
        <v>0</v>
      </c>
      <c r="AX125" s="42">
        <v>0</v>
      </c>
      <c r="AY125" s="42">
        <v>0</v>
      </c>
      <c r="AZ125" s="42">
        <v>0</v>
      </c>
      <c r="BA125" s="42">
        <f t="shared" si="196"/>
        <v>0</v>
      </c>
      <c r="BB125" s="51">
        <f t="shared" si="197"/>
        <v>0</v>
      </c>
      <c r="BC125" s="41">
        <v>0</v>
      </c>
      <c r="BD125" s="42">
        <v>0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2">
        <v>0</v>
      </c>
      <c r="BL125" s="42">
        <v>0</v>
      </c>
      <c r="BM125" s="42">
        <v>0</v>
      </c>
      <c r="BN125" s="42">
        <v>0</v>
      </c>
      <c r="BO125" s="42">
        <v>0</v>
      </c>
      <c r="BP125" s="42">
        <v>0</v>
      </c>
      <c r="BQ125" s="42">
        <v>0</v>
      </c>
      <c r="BR125" s="42">
        <v>0</v>
      </c>
      <c r="BS125" s="42">
        <v>0</v>
      </c>
      <c r="BT125" s="42">
        <v>0</v>
      </c>
      <c r="BU125" s="42">
        <v>0</v>
      </c>
      <c r="BV125" s="42">
        <v>0</v>
      </c>
      <c r="BW125" s="42">
        <v>0</v>
      </c>
      <c r="BX125" s="42">
        <v>0</v>
      </c>
      <c r="BY125" s="42">
        <v>0</v>
      </c>
      <c r="BZ125" s="42">
        <v>0</v>
      </c>
      <c r="CA125" s="42">
        <v>0</v>
      </c>
      <c r="CB125" s="42">
        <v>0</v>
      </c>
      <c r="CC125" s="42">
        <v>0</v>
      </c>
      <c r="CD125" s="42">
        <v>0</v>
      </c>
      <c r="CE125" s="42">
        <v>0</v>
      </c>
      <c r="CF125" s="42">
        <v>0</v>
      </c>
      <c r="CG125" s="42">
        <v>0</v>
      </c>
      <c r="CH125" s="59">
        <f t="shared" si="198"/>
        <v>0</v>
      </c>
      <c r="CI125" s="71">
        <v>0</v>
      </c>
      <c r="CJ125" s="72">
        <v>0</v>
      </c>
      <c r="CK125" s="15">
        <f t="shared" si="199"/>
        <v>0</v>
      </c>
      <c r="CM125" s="189" t="s">
        <v>310</v>
      </c>
      <c r="CN125" s="196">
        <f>+(CO93+CO94)/2*CN15</f>
        <v>215000</v>
      </c>
      <c r="CO125" s="189"/>
      <c r="CP125" s="189"/>
    </row>
    <row r="126" spans="1:94" ht="15" customHeight="1" x14ac:dyDescent="0.2">
      <c r="A126" s="6" t="s">
        <v>98</v>
      </c>
      <c r="B126" s="43">
        <v>0</v>
      </c>
      <c r="C126" s="44">
        <v>0</v>
      </c>
      <c r="D126" s="44">
        <v>0</v>
      </c>
      <c r="E126" s="44">
        <v>0</v>
      </c>
      <c r="F126" s="44">
        <v>0</v>
      </c>
      <c r="G126" s="93">
        <f t="shared" si="190"/>
        <v>0</v>
      </c>
      <c r="H126" s="108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/>
      <c r="O126" s="44">
        <v>0</v>
      </c>
      <c r="P126" s="93">
        <f t="shared" si="191"/>
        <v>0</v>
      </c>
      <c r="Q126" s="108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93">
        <f t="shared" si="192"/>
        <v>0</v>
      </c>
      <c r="X126" s="108">
        <v>0</v>
      </c>
      <c r="Y126" s="44">
        <v>0</v>
      </c>
      <c r="Z126" s="44">
        <v>0</v>
      </c>
      <c r="AA126" s="44">
        <v>0</v>
      </c>
      <c r="AB126" s="44">
        <v>0</v>
      </c>
      <c r="AC126" s="93">
        <f t="shared" si="193"/>
        <v>0</v>
      </c>
      <c r="AD126" s="108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93">
        <f t="shared" si="194"/>
        <v>0</v>
      </c>
      <c r="AR126" s="108">
        <v>0</v>
      </c>
      <c r="AS126" s="44">
        <v>0</v>
      </c>
      <c r="AT126" s="44">
        <v>0</v>
      </c>
      <c r="AU126" s="44">
        <v>0</v>
      </c>
      <c r="AV126" s="93">
        <f t="shared" si="195"/>
        <v>0</v>
      </c>
      <c r="AW126" s="108">
        <v>0</v>
      </c>
      <c r="AX126" s="44">
        <v>0</v>
      </c>
      <c r="AY126" s="44">
        <v>0</v>
      </c>
      <c r="AZ126" s="44">
        <v>0</v>
      </c>
      <c r="BA126" s="93">
        <f t="shared" si="196"/>
        <v>0</v>
      </c>
      <c r="BB126" s="52">
        <f t="shared" si="197"/>
        <v>0</v>
      </c>
      <c r="BC126" s="43">
        <v>0</v>
      </c>
      <c r="BD126" s="44">
        <v>0</v>
      </c>
      <c r="BE126" s="44">
        <v>0</v>
      </c>
      <c r="BF126" s="44">
        <v>0</v>
      </c>
      <c r="BG126" s="44">
        <v>0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0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0</v>
      </c>
      <c r="CG126" s="44">
        <v>0</v>
      </c>
      <c r="CH126" s="60">
        <f t="shared" si="198"/>
        <v>0</v>
      </c>
      <c r="CI126" s="73">
        <v>0</v>
      </c>
      <c r="CJ126" s="74">
        <v>0</v>
      </c>
      <c r="CK126" s="17">
        <f t="shared" si="199"/>
        <v>0</v>
      </c>
      <c r="CM126" s="189" t="s">
        <v>311</v>
      </c>
      <c r="CN126" s="196">
        <f>+CN122/CN121*CN124</f>
        <v>1723511.25</v>
      </c>
      <c r="CO126" s="189" t="s">
        <v>312</v>
      </c>
      <c r="CP126" s="189"/>
    </row>
    <row r="127" spans="1:94" ht="15" customHeight="1" x14ac:dyDescent="0.2">
      <c r="A127" s="9" t="s">
        <v>99</v>
      </c>
      <c r="B127" s="33">
        <f>SUM(B121:B126)</f>
        <v>0</v>
      </c>
      <c r="C127" s="34">
        <f>SUM(C121:C126)</f>
        <v>0</v>
      </c>
      <c r="D127" s="34">
        <f>SUM(D121:D126)</f>
        <v>0</v>
      </c>
      <c r="E127" s="34">
        <f>SUM(E121:E126)</f>
        <v>0</v>
      </c>
      <c r="F127" s="34">
        <f>SUM(F121:F126)</f>
        <v>0</v>
      </c>
      <c r="G127" s="34">
        <f t="shared" si="190"/>
        <v>0</v>
      </c>
      <c r="H127" s="95">
        <f t="shared" ref="H127:O127" si="200">SUM(H121:H126)</f>
        <v>0</v>
      </c>
      <c r="I127" s="34">
        <f t="shared" si="200"/>
        <v>0</v>
      </c>
      <c r="J127" s="34">
        <f t="shared" si="200"/>
        <v>0</v>
      </c>
      <c r="K127" s="34">
        <f t="shared" si="200"/>
        <v>0</v>
      </c>
      <c r="L127" s="34">
        <f t="shared" si="200"/>
        <v>0</v>
      </c>
      <c r="M127" s="34">
        <f t="shared" si="200"/>
        <v>0</v>
      </c>
      <c r="N127" s="34"/>
      <c r="O127" s="34">
        <f t="shared" si="200"/>
        <v>0</v>
      </c>
      <c r="P127" s="34">
        <f t="shared" si="191"/>
        <v>0</v>
      </c>
      <c r="Q127" s="95">
        <f t="shared" ref="Q127:V127" si="201">SUM(Q121:Q126)</f>
        <v>0</v>
      </c>
      <c r="R127" s="34">
        <f t="shared" si="201"/>
        <v>0</v>
      </c>
      <c r="S127" s="34">
        <f t="shared" si="201"/>
        <v>0</v>
      </c>
      <c r="T127" s="34">
        <f t="shared" si="201"/>
        <v>0</v>
      </c>
      <c r="U127" s="34">
        <f t="shared" si="201"/>
        <v>0</v>
      </c>
      <c r="V127" s="34">
        <f t="shared" si="201"/>
        <v>0</v>
      </c>
      <c r="W127" s="34">
        <f t="shared" si="192"/>
        <v>0</v>
      </c>
      <c r="X127" s="95">
        <f>SUM(X121:X126)</f>
        <v>0</v>
      </c>
      <c r="Y127" s="34">
        <f>SUM(Y121:Y126)</f>
        <v>0</v>
      </c>
      <c r="Z127" s="34">
        <f>SUM(Z121:Z126)</f>
        <v>0</v>
      </c>
      <c r="AA127" s="34">
        <f>SUM(AA121:AA126)</f>
        <v>0</v>
      </c>
      <c r="AB127" s="34">
        <f>SUM(AB121:AB126)</f>
        <v>0</v>
      </c>
      <c r="AC127" s="34">
        <f t="shared" si="193"/>
        <v>0</v>
      </c>
      <c r="AD127" s="95">
        <f t="shared" ref="AD127:AP127" si="202">SUM(AD121:AD126)</f>
        <v>0</v>
      </c>
      <c r="AE127" s="34">
        <f t="shared" si="202"/>
        <v>0</v>
      </c>
      <c r="AF127" s="34">
        <f t="shared" si="202"/>
        <v>0</v>
      </c>
      <c r="AG127" s="34">
        <f t="shared" si="202"/>
        <v>0</v>
      </c>
      <c r="AH127" s="34">
        <f t="shared" si="202"/>
        <v>0</v>
      </c>
      <c r="AI127" s="34">
        <f t="shared" si="202"/>
        <v>0</v>
      </c>
      <c r="AJ127" s="34">
        <f t="shared" si="202"/>
        <v>0</v>
      </c>
      <c r="AK127" s="34">
        <f t="shared" si="202"/>
        <v>0</v>
      </c>
      <c r="AL127" s="34">
        <f t="shared" si="202"/>
        <v>0</v>
      </c>
      <c r="AM127" s="34">
        <f t="shared" si="202"/>
        <v>0</v>
      </c>
      <c r="AN127" s="34">
        <f t="shared" si="202"/>
        <v>0</v>
      </c>
      <c r="AO127" s="34">
        <f t="shared" si="202"/>
        <v>0</v>
      </c>
      <c r="AP127" s="34">
        <f t="shared" si="202"/>
        <v>0</v>
      </c>
      <c r="AQ127" s="34">
        <f t="shared" si="194"/>
        <v>0</v>
      </c>
      <c r="AR127" s="95">
        <f>SUM(AR121:AR126)</f>
        <v>0</v>
      </c>
      <c r="AS127" s="34">
        <f>SUM(AS121:AS126)</f>
        <v>0</v>
      </c>
      <c r="AT127" s="34">
        <f>SUM(AT121:AT126)</f>
        <v>0</v>
      </c>
      <c r="AU127" s="34">
        <f>SUM(AU121:AU126)</f>
        <v>0</v>
      </c>
      <c r="AV127" s="34">
        <f t="shared" si="195"/>
        <v>0</v>
      </c>
      <c r="AW127" s="95">
        <f>SUM(AW121:AW126)</f>
        <v>0</v>
      </c>
      <c r="AX127" s="34">
        <f>SUM(AX121:AX126)</f>
        <v>0</v>
      </c>
      <c r="AY127" s="34">
        <f>SUM(AY121:AY126)</f>
        <v>0</v>
      </c>
      <c r="AZ127" s="34">
        <f>SUM(AZ121:AZ126)</f>
        <v>0</v>
      </c>
      <c r="BA127" s="34">
        <f t="shared" si="196"/>
        <v>0</v>
      </c>
      <c r="BB127" s="48">
        <f t="shared" si="197"/>
        <v>0</v>
      </c>
      <c r="BC127" s="33">
        <f>SUM(BC121:BC126)</f>
        <v>0</v>
      </c>
      <c r="BD127" s="34">
        <f t="shared" ref="BD127:CJ127" si="203">SUM(BD121:BD126)</f>
        <v>0</v>
      </c>
      <c r="BE127" s="34">
        <f>SUM(BE121:BE126)</f>
        <v>0</v>
      </c>
      <c r="BF127" s="34">
        <f>SUM(BF121:BF126)</f>
        <v>0</v>
      </c>
      <c r="BG127" s="34">
        <f t="shared" si="203"/>
        <v>0</v>
      </c>
      <c r="BH127" s="34">
        <f t="shared" si="203"/>
        <v>0</v>
      </c>
      <c r="BI127" s="34">
        <f t="shared" si="203"/>
        <v>0</v>
      </c>
      <c r="BJ127" s="34">
        <f t="shared" si="203"/>
        <v>0</v>
      </c>
      <c r="BK127" s="34">
        <f t="shared" si="203"/>
        <v>0</v>
      </c>
      <c r="BL127" s="34">
        <f t="shared" si="203"/>
        <v>0</v>
      </c>
      <c r="BM127" s="34">
        <f t="shared" si="203"/>
        <v>0</v>
      </c>
      <c r="BN127" s="34">
        <f t="shared" si="203"/>
        <v>0</v>
      </c>
      <c r="BO127" s="34">
        <f t="shared" si="203"/>
        <v>0</v>
      </c>
      <c r="BP127" s="34">
        <f t="shared" si="203"/>
        <v>0</v>
      </c>
      <c r="BQ127" s="34">
        <f t="shared" si="203"/>
        <v>0</v>
      </c>
      <c r="BR127" s="34">
        <f t="shared" si="203"/>
        <v>0</v>
      </c>
      <c r="BS127" s="34">
        <f t="shared" si="203"/>
        <v>0</v>
      </c>
      <c r="BT127" s="34">
        <f t="shared" si="203"/>
        <v>0</v>
      </c>
      <c r="BU127" s="34">
        <f t="shared" si="203"/>
        <v>0</v>
      </c>
      <c r="BV127" s="34">
        <f t="shared" si="203"/>
        <v>0</v>
      </c>
      <c r="BW127" s="34">
        <f t="shared" si="203"/>
        <v>0</v>
      </c>
      <c r="BX127" s="34">
        <f t="shared" si="203"/>
        <v>0</v>
      </c>
      <c r="BY127" s="34">
        <f t="shared" si="203"/>
        <v>0</v>
      </c>
      <c r="BZ127" s="34">
        <f t="shared" si="203"/>
        <v>0</v>
      </c>
      <c r="CA127" s="34">
        <f t="shared" si="203"/>
        <v>0</v>
      </c>
      <c r="CB127" s="34">
        <f t="shared" si="203"/>
        <v>0</v>
      </c>
      <c r="CC127" s="34">
        <f t="shared" si="203"/>
        <v>0</v>
      </c>
      <c r="CD127" s="34">
        <f t="shared" si="203"/>
        <v>0</v>
      </c>
      <c r="CE127" s="34">
        <f t="shared" si="203"/>
        <v>0</v>
      </c>
      <c r="CF127" s="34">
        <f t="shared" si="203"/>
        <v>0</v>
      </c>
      <c r="CG127" s="34">
        <f t="shared" si="203"/>
        <v>0</v>
      </c>
      <c r="CH127" s="54">
        <f t="shared" si="198"/>
        <v>0</v>
      </c>
      <c r="CI127" s="63">
        <f t="shared" si="203"/>
        <v>0</v>
      </c>
      <c r="CJ127" s="64">
        <f t="shared" si="203"/>
        <v>0</v>
      </c>
      <c r="CK127" s="18">
        <f t="shared" si="199"/>
        <v>0</v>
      </c>
      <c r="CM127" s="189" t="s">
        <v>313</v>
      </c>
      <c r="CN127" s="197">
        <f>(CN122+CN126+CN125)/CN120</f>
        <v>0.69475994957900922</v>
      </c>
      <c r="CO127" s="189" t="s">
        <v>315</v>
      </c>
      <c r="CP127" s="189"/>
    </row>
    <row r="128" spans="1:94" ht="15" customHeight="1" x14ac:dyDescent="0.2">
      <c r="A128" s="9" t="s">
        <v>100</v>
      </c>
      <c r="B128" s="35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f t="shared" si="190"/>
        <v>0</v>
      </c>
      <c r="H128" s="10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/>
      <c r="O128" s="36">
        <v>0</v>
      </c>
      <c r="P128" s="36">
        <f t="shared" si="191"/>
        <v>0</v>
      </c>
      <c r="Q128" s="10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f t="shared" si="192"/>
        <v>0</v>
      </c>
      <c r="X128" s="10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f t="shared" si="193"/>
        <v>0</v>
      </c>
      <c r="AD128" s="10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f t="shared" si="194"/>
        <v>0</v>
      </c>
      <c r="AR128" s="106">
        <v>0</v>
      </c>
      <c r="AS128" s="36">
        <v>0</v>
      </c>
      <c r="AT128" s="36">
        <v>0</v>
      </c>
      <c r="AU128" s="36">
        <v>0</v>
      </c>
      <c r="AV128" s="36">
        <f t="shared" si="195"/>
        <v>0</v>
      </c>
      <c r="AW128" s="106">
        <v>0</v>
      </c>
      <c r="AX128" s="36">
        <v>0</v>
      </c>
      <c r="AY128" s="36">
        <v>0</v>
      </c>
      <c r="AZ128" s="36">
        <v>0</v>
      </c>
      <c r="BA128" s="36">
        <f t="shared" si="196"/>
        <v>0</v>
      </c>
      <c r="BB128" s="50">
        <f t="shared" si="197"/>
        <v>0</v>
      </c>
      <c r="BC128" s="35">
        <v>0</v>
      </c>
      <c r="BD128" s="36">
        <v>0</v>
      </c>
      <c r="BE128" s="36">
        <v>0</v>
      </c>
      <c r="BF128" s="36">
        <v>0</v>
      </c>
      <c r="BG128" s="36">
        <v>0</v>
      </c>
      <c r="BH128" s="36">
        <v>0</v>
      </c>
      <c r="BI128" s="36">
        <v>0</v>
      </c>
      <c r="BJ128" s="36">
        <v>0</v>
      </c>
      <c r="BK128" s="36">
        <v>0</v>
      </c>
      <c r="BL128" s="36">
        <v>0</v>
      </c>
      <c r="BM128" s="36">
        <v>0</v>
      </c>
      <c r="BN128" s="36">
        <v>0</v>
      </c>
      <c r="BO128" s="36">
        <v>0</v>
      </c>
      <c r="BP128" s="36">
        <v>0</v>
      </c>
      <c r="BQ128" s="36">
        <v>0</v>
      </c>
      <c r="BR128" s="36">
        <v>0</v>
      </c>
      <c r="BS128" s="36">
        <v>0</v>
      </c>
      <c r="BT128" s="36">
        <v>0</v>
      </c>
      <c r="BU128" s="36">
        <v>0</v>
      </c>
      <c r="BV128" s="36">
        <v>0</v>
      </c>
      <c r="BW128" s="36">
        <v>0</v>
      </c>
      <c r="BX128" s="36">
        <v>0</v>
      </c>
      <c r="BY128" s="36">
        <v>0</v>
      </c>
      <c r="BZ128" s="36">
        <v>0</v>
      </c>
      <c r="CA128" s="36">
        <v>0</v>
      </c>
      <c r="CB128" s="36">
        <v>0</v>
      </c>
      <c r="CC128" s="36">
        <v>0</v>
      </c>
      <c r="CD128" s="36">
        <v>0</v>
      </c>
      <c r="CE128" s="36">
        <v>0</v>
      </c>
      <c r="CF128" s="36">
        <v>0</v>
      </c>
      <c r="CG128" s="36">
        <v>0</v>
      </c>
      <c r="CH128" s="58">
        <f t="shared" si="198"/>
        <v>0</v>
      </c>
      <c r="CI128" s="27"/>
      <c r="CJ128" s="70">
        <v>0</v>
      </c>
      <c r="CK128" s="18">
        <f t="shared" si="199"/>
        <v>0</v>
      </c>
    </row>
    <row r="129" spans="1:89" ht="15" customHeight="1" x14ac:dyDescent="0.2">
      <c r="A129" s="9" t="s">
        <v>101</v>
      </c>
      <c r="B129" s="33">
        <f>SUM(B127+B128)</f>
        <v>0</v>
      </c>
      <c r="C129" s="34">
        <f>SUM(C127+C128)</f>
        <v>0</v>
      </c>
      <c r="D129" s="34">
        <f>SUM(D127+D128)</f>
        <v>0</v>
      </c>
      <c r="E129" s="34">
        <f>SUM(E127+E128)</f>
        <v>0</v>
      </c>
      <c r="F129" s="34">
        <f>SUM(F127+F128)</f>
        <v>0</v>
      </c>
      <c r="G129" s="34">
        <f t="shared" si="190"/>
        <v>0</v>
      </c>
      <c r="H129" s="95">
        <f t="shared" ref="H129:O129" si="204">SUM(H127+H128)</f>
        <v>0</v>
      </c>
      <c r="I129" s="34">
        <f t="shared" si="204"/>
        <v>0</v>
      </c>
      <c r="J129" s="34">
        <f t="shared" si="204"/>
        <v>0</v>
      </c>
      <c r="K129" s="34">
        <f t="shared" si="204"/>
        <v>0</v>
      </c>
      <c r="L129" s="34">
        <f t="shared" si="204"/>
        <v>0</v>
      </c>
      <c r="M129" s="34">
        <f t="shared" si="204"/>
        <v>0</v>
      </c>
      <c r="N129" s="34"/>
      <c r="O129" s="34">
        <f t="shared" si="204"/>
        <v>0</v>
      </c>
      <c r="P129" s="34">
        <f t="shared" si="191"/>
        <v>0</v>
      </c>
      <c r="Q129" s="95">
        <f t="shared" ref="Q129:V129" si="205">SUM(Q127+Q128)</f>
        <v>0</v>
      </c>
      <c r="R129" s="34">
        <f t="shared" si="205"/>
        <v>0</v>
      </c>
      <c r="S129" s="34">
        <f t="shared" si="205"/>
        <v>0</v>
      </c>
      <c r="T129" s="34">
        <f t="shared" si="205"/>
        <v>0</v>
      </c>
      <c r="U129" s="34">
        <f t="shared" si="205"/>
        <v>0</v>
      </c>
      <c r="V129" s="34">
        <f t="shared" si="205"/>
        <v>0</v>
      </c>
      <c r="W129" s="34">
        <f t="shared" si="192"/>
        <v>0</v>
      </c>
      <c r="X129" s="95">
        <f>SUM(X127+X128)</f>
        <v>0</v>
      </c>
      <c r="Y129" s="34">
        <f>SUM(Y127+Y128)</f>
        <v>0</v>
      </c>
      <c r="Z129" s="34">
        <f>SUM(Z127+Z128)</f>
        <v>0</v>
      </c>
      <c r="AA129" s="34">
        <f>SUM(AA127+AA128)</f>
        <v>0</v>
      </c>
      <c r="AB129" s="34">
        <f>SUM(AB127+AB128)</f>
        <v>0</v>
      </c>
      <c r="AC129" s="34">
        <f t="shared" si="193"/>
        <v>0</v>
      </c>
      <c r="AD129" s="95">
        <f t="shared" ref="AD129:AP129" si="206">SUM(AD127+AD128)</f>
        <v>0</v>
      </c>
      <c r="AE129" s="34">
        <f t="shared" si="206"/>
        <v>0</v>
      </c>
      <c r="AF129" s="34">
        <f t="shared" si="206"/>
        <v>0</v>
      </c>
      <c r="AG129" s="34">
        <f t="shared" si="206"/>
        <v>0</v>
      </c>
      <c r="AH129" s="34">
        <f t="shared" si="206"/>
        <v>0</v>
      </c>
      <c r="AI129" s="34">
        <f t="shared" si="206"/>
        <v>0</v>
      </c>
      <c r="AJ129" s="34">
        <f t="shared" si="206"/>
        <v>0</v>
      </c>
      <c r="AK129" s="34">
        <f t="shared" si="206"/>
        <v>0</v>
      </c>
      <c r="AL129" s="34">
        <f t="shared" si="206"/>
        <v>0</v>
      </c>
      <c r="AM129" s="34">
        <f t="shared" si="206"/>
        <v>0</v>
      </c>
      <c r="AN129" s="34">
        <f t="shared" si="206"/>
        <v>0</v>
      </c>
      <c r="AO129" s="34">
        <f t="shared" si="206"/>
        <v>0</v>
      </c>
      <c r="AP129" s="34">
        <f t="shared" si="206"/>
        <v>0</v>
      </c>
      <c r="AQ129" s="34">
        <f t="shared" si="194"/>
        <v>0</v>
      </c>
      <c r="AR129" s="95">
        <f>SUM(AR127+AR128)</f>
        <v>0</v>
      </c>
      <c r="AS129" s="34">
        <f>SUM(AS127+AS128)</f>
        <v>0</v>
      </c>
      <c r="AT129" s="34">
        <f>SUM(AT127+AT128)</f>
        <v>0</v>
      </c>
      <c r="AU129" s="34">
        <f>SUM(AU127+AU128)</f>
        <v>0</v>
      </c>
      <c r="AV129" s="34">
        <f t="shared" si="195"/>
        <v>0</v>
      </c>
      <c r="AW129" s="95">
        <f>SUM(AW127+AW128)</f>
        <v>0</v>
      </c>
      <c r="AX129" s="34">
        <f>SUM(AX127+AX128)</f>
        <v>0</v>
      </c>
      <c r="AY129" s="34">
        <f>SUM(AY127+AY128)</f>
        <v>0</v>
      </c>
      <c r="AZ129" s="34">
        <f>SUM(AZ127+AZ128)</f>
        <v>0</v>
      </c>
      <c r="BA129" s="34">
        <f t="shared" si="196"/>
        <v>0</v>
      </c>
      <c r="BB129" s="48">
        <f t="shared" si="197"/>
        <v>0</v>
      </c>
      <c r="BC129" s="33">
        <f>SUM(BC127+BC128)</f>
        <v>0</v>
      </c>
      <c r="BD129" s="34">
        <f t="shared" ref="BD129:CJ129" si="207">SUM(BD127+BD128)</f>
        <v>0</v>
      </c>
      <c r="BE129" s="34">
        <f>SUM(BE127+BE128)</f>
        <v>0</v>
      </c>
      <c r="BF129" s="34">
        <f>SUM(BF127+BF128)</f>
        <v>0</v>
      </c>
      <c r="BG129" s="34">
        <f t="shared" si="207"/>
        <v>0</v>
      </c>
      <c r="BH129" s="34">
        <f t="shared" si="207"/>
        <v>0</v>
      </c>
      <c r="BI129" s="34">
        <f t="shared" si="207"/>
        <v>0</v>
      </c>
      <c r="BJ129" s="34">
        <f t="shared" si="207"/>
        <v>0</v>
      </c>
      <c r="BK129" s="34">
        <f t="shared" si="207"/>
        <v>0</v>
      </c>
      <c r="BL129" s="34">
        <f t="shared" si="207"/>
        <v>0</v>
      </c>
      <c r="BM129" s="34">
        <f t="shared" si="207"/>
        <v>0</v>
      </c>
      <c r="BN129" s="34">
        <f t="shared" si="207"/>
        <v>0</v>
      </c>
      <c r="BO129" s="34">
        <f t="shared" si="207"/>
        <v>0</v>
      </c>
      <c r="BP129" s="34">
        <f t="shared" si="207"/>
        <v>0</v>
      </c>
      <c r="BQ129" s="34">
        <f t="shared" si="207"/>
        <v>0</v>
      </c>
      <c r="BR129" s="34">
        <f t="shared" si="207"/>
        <v>0</v>
      </c>
      <c r="BS129" s="34">
        <f t="shared" si="207"/>
        <v>0</v>
      </c>
      <c r="BT129" s="34">
        <f t="shared" si="207"/>
        <v>0</v>
      </c>
      <c r="BU129" s="34">
        <f t="shared" si="207"/>
        <v>0</v>
      </c>
      <c r="BV129" s="34">
        <f t="shared" si="207"/>
        <v>0</v>
      </c>
      <c r="BW129" s="34">
        <f t="shared" si="207"/>
        <v>0</v>
      </c>
      <c r="BX129" s="34">
        <f t="shared" si="207"/>
        <v>0</v>
      </c>
      <c r="BY129" s="34">
        <f t="shared" si="207"/>
        <v>0</v>
      </c>
      <c r="BZ129" s="34">
        <f t="shared" si="207"/>
        <v>0</v>
      </c>
      <c r="CA129" s="34">
        <f t="shared" si="207"/>
        <v>0</v>
      </c>
      <c r="CB129" s="34">
        <f t="shared" si="207"/>
        <v>0</v>
      </c>
      <c r="CC129" s="34">
        <f t="shared" si="207"/>
        <v>0</v>
      </c>
      <c r="CD129" s="34">
        <f t="shared" si="207"/>
        <v>0</v>
      </c>
      <c r="CE129" s="34">
        <f t="shared" si="207"/>
        <v>0</v>
      </c>
      <c r="CF129" s="34">
        <f t="shared" si="207"/>
        <v>0</v>
      </c>
      <c r="CG129" s="34">
        <f t="shared" si="207"/>
        <v>0</v>
      </c>
      <c r="CH129" s="54">
        <f t="shared" si="198"/>
        <v>0</v>
      </c>
      <c r="CI129" s="63">
        <f t="shared" si="207"/>
        <v>0</v>
      </c>
      <c r="CJ129" s="64">
        <f t="shared" si="207"/>
        <v>0</v>
      </c>
      <c r="CK129" s="18">
        <f t="shared" si="199"/>
        <v>0</v>
      </c>
    </row>
    <row r="130" spans="1:89" ht="15" customHeight="1" thickBot="1" x14ac:dyDescent="0.25">
      <c r="A130" s="10" t="s">
        <v>102</v>
      </c>
      <c r="B130" s="39">
        <f>SUM(B119,B129)</f>
        <v>0</v>
      </c>
      <c r="C130" s="40">
        <f>SUM(C119,C129)</f>
        <v>0</v>
      </c>
      <c r="D130" s="40">
        <f>SUM(D119,D129)</f>
        <v>0</v>
      </c>
      <c r="E130" s="40">
        <f>SUM(E119,E129)</f>
        <v>0</v>
      </c>
      <c r="F130" s="40">
        <f>SUM(F119,F129)</f>
        <v>0</v>
      </c>
      <c r="G130" s="40">
        <f t="shared" si="190"/>
        <v>0</v>
      </c>
      <c r="H130" s="105">
        <f t="shared" ref="H130:O130" si="208">SUM(H119,H129)</f>
        <v>0</v>
      </c>
      <c r="I130" s="40">
        <f t="shared" si="208"/>
        <v>0</v>
      </c>
      <c r="J130" s="40">
        <f t="shared" si="208"/>
        <v>0</v>
      </c>
      <c r="K130" s="40">
        <f t="shared" si="208"/>
        <v>0</v>
      </c>
      <c r="L130" s="40">
        <f t="shared" si="208"/>
        <v>0</v>
      </c>
      <c r="M130" s="40">
        <f t="shared" si="208"/>
        <v>0</v>
      </c>
      <c r="N130" s="40"/>
      <c r="O130" s="40">
        <f t="shared" si="208"/>
        <v>0</v>
      </c>
      <c r="P130" s="40">
        <f t="shared" si="191"/>
        <v>0</v>
      </c>
      <c r="Q130" s="105">
        <f t="shared" ref="Q130:V130" si="209">SUM(Q119,Q129)</f>
        <v>0</v>
      </c>
      <c r="R130" s="40">
        <f t="shared" si="209"/>
        <v>0</v>
      </c>
      <c r="S130" s="40">
        <f t="shared" si="209"/>
        <v>0</v>
      </c>
      <c r="T130" s="40">
        <f t="shared" si="209"/>
        <v>0</v>
      </c>
      <c r="U130" s="40">
        <f t="shared" si="209"/>
        <v>0</v>
      </c>
      <c r="V130" s="40">
        <f t="shared" si="209"/>
        <v>0</v>
      </c>
      <c r="W130" s="40">
        <f t="shared" si="192"/>
        <v>0</v>
      </c>
      <c r="X130" s="105">
        <f>SUM(X119,X129)</f>
        <v>0</v>
      </c>
      <c r="Y130" s="40">
        <f>SUM(Y119,Y129)</f>
        <v>0</v>
      </c>
      <c r="Z130" s="40">
        <f>SUM(Z119,Z129)</f>
        <v>0</v>
      </c>
      <c r="AA130" s="40">
        <f>SUM(AA119,AA129)</f>
        <v>0</v>
      </c>
      <c r="AB130" s="40">
        <f>SUM(AB119,AB129)</f>
        <v>0</v>
      </c>
      <c r="AC130" s="40">
        <f t="shared" si="193"/>
        <v>0</v>
      </c>
      <c r="AD130" s="105">
        <f t="shared" ref="AD130:AP130" si="210">SUM(AD119,AD129)</f>
        <v>0</v>
      </c>
      <c r="AE130" s="40">
        <f t="shared" si="210"/>
        <v>0</v>
      </c>
      <c r="AF130" s="40">
        <f t="shared" si="210"/>
        <v>0</v>
      </c>
      <c r="AG130" s="40">
        <f t="shared" si="210"/>
        <v>0</v>
      </c>
      <c r="AH130" s="40">
        <f t="shared" si="210"/>
        <v>0</v>
      </c>
      <c r="AI130" s="40">
        <f t="shared" si="210"/>
        <v>0</v>
      </c>
      <c r="AJ130" s="40">
        <f t="shared" si="210"/>
        <v>0</v>
      </c>
      <c r="AK130" s="40">
        <f t="shared" si="210"/>
        <v>0</v>
      </c>
      <c r="AL130" s="40">
        <f t="shared" si="210"/>
        <v>0</v>
      </c>
      <c r="AM130" s="40">
        <f t="shared" si="210"/>
        <v>0</v>
      </c>
      <c r="AN130" s="40">
        <f t="shared" si="210"/>
        <v>0</v>
      </c>
      <c r="AO130" s="40">
        <f t="shared" si="210"/>
        <v>0</v>
      </c>
      <c r="AP130" s="40">
        <f t="shared" si="210"/>
        <v>0</v>
      </c>
      <c r="AQ130" s="40">
        <f t="shared" si="194"/>
        <v>0</v>
      </c>
      <c r="AR130" s="105">
        <f>SUM(AR119,AR129)</f>
        <v>0</v>
      </c>
      <c r="AS130" s="40">
        <f>SUM(AS119,AS129)</f>
        <v>0</v>
      </c>
      <c r="AT130" s="40">
        <f>SUM(AT119,AT129)</f>
        <v>0</v>
      </c>
      <c r="AU130" s="40">
        <f>SUM(AU119,AU129)</f>
        <v>0</v>
      </c>
      <c r="AV130" s="40">
        <f t="shared" si="195"/>
        <v>0</v>
      </c>
      <c r="AW130" s="105">
        <f>SUM(AW119,AW129)</f>
        <v>0</v>
      </c>
      <c r="AX130" s="40">
        <f>SUM(AX119,AX129)</f>
        <v>0</v>
      </c>
      <c r="AY130" s="40">
        <f>SUM(AY119,AY129)</f>
        <v>0</v>
      </c>
      <c r="AZ130" s="40">
        <f>SUM(AZ119,AZ129)</f>
        <v>0</v>
      </c>
      <c r="BA130" s="40">
        <f t="shared" si="196"/>
        <v>0</v>
      </c>
      <c r="BB130" s="46">
        <f t="shared" si="197"/>
        <v>0</v>
      </c>
      <c r="BC130" s="39">
        <f>SUM(BC119,BC129)</f>
        <v>0</v>
      </c>
      <c r="BD130" s="40">
        <f t="shared" ref="BD130:CJ130" si="211">SUM(BD119,BD129)</f>
        <v>0</v>
      </c>
      <c r="BE130" s="40">
        <f>SUM(BE119,BE129)</f>
        <v>0</v>
      </c>
      <c r="BF130" s="40">
        <f>SUM(BF119,BF129)</f>
        <v>0</v>
      </c>
      <c r="BG130" s="40">
        <f t="shared" si="211"/>
        <v>0</v>
      </c>
      <c r="BH130" s="40">
        <f t="shared" si="211"/>
        <v>0</v>
      </c>
      <c r="BI130" s="40">
        <f t="shared" si="211"/>
        <v>0</v>
      </c>
      <c r="BJ130" s="40">
        <f t="shared" si="211"/>
        <v>0</v>
      </c>
      <c r="BK130" s="40">
        <f t="shared" si="211"/>
        <v>0</v>
      </c>
      <c r="BL130" s="40">
        <f t="shared" si="211"/>
        <v>0</v>
      </c>
      <c r="BM130" s="40">
        <f t="shared" si="211"/>
        <v>0</v>
      </c>
      <c r="BN130" s="40">
        <f t="shared" si="211"/>
        <v>0</v>
      </c>
      <c r="BO130" s="40">
        <f t="shared" si="211"/>
        <v>0</v>
      </c>
      <c r="BP130" s="40">
        <f t="shared" si="211"/>
        <v>0</v>
      </c>
      <c r="BQ130" s="40">
        <f t="shared" si="211"/>
        <v>0</v>
      </c>
      <c r="BR130" s="40">
        <f t="shared" si="211"/>
        <v>0</v>
      </c>
      <c r="BS130" s="40">
        <f t="shared" si="211"/>
        <v>0</v>
      </c>
      <c r="BT130" s="40">
        <f t="shared" si="211"/>
        <v>0</v>
      </c>
      <c r="BU130" s="40">
        <f t="shared" si="211"/>
        <v>0</v>
      </c>
      <c r="BV130" s="40">
        <f t="shared" si="211"/>
        <v>0</v>
      </c>
      <c r="BW130" s="40">
        <f t="shared" si="211"/>
        <v>0</v>
      </c>
      <c r="BX130" s="40">
        <f t="shared" si="211"/>
        <v>0</v>
      </c>
      <c r="BY130" s="40">
        <f t="shared" si="211"/>
        <v>0</v>
      </c>
      <c r="BZ130" s="40">
        <f t="shared" si="211"/>
        <v>0</v>
      </c>
      <c r="CA130" s="40">
        <f t="shared" si="211"/>
        <v>0</v>
      </c>
      <c r="CB130" s="40">
        <f t="shared" si="211"/>
        <v>0</v>
      </c>
      <c r="CC130" s="40">
        <f t="shared" si="211"/>
        <v>0</v>
      </c>
      <c r="CD130" s="40">
        <f t="shared" si="211"/>
        <v>0</v>
      </c>
      <c r="CE130" s="40">
        <f t="shared" si="211"/>
        <v>0</v>
      </c>
      <c r="CF130" s="40">
        <f t="shared" si="211"/>
        <v>0</v>
      </c>
      <c r="CG130" s="40">
        <f t="shared" si="211"/>
        <v>0</v>
      </c>
      <c r="CH130" s="57">
        <f t="shared" si="198"/>
        <v>0</v>
      </c>
      <c r="CI130" s="67">
        <f t="shared" si="211"/>
        <v>2612000</v>
      </c>
      <c r="CJ130" s="67">
        <f t="shared" si="211"/>
        <v>0</v>
      </c>
      <c r="CK130" s="21">
        <f t="shared" si="199"/>
        <v>2612000</v>
      </c>
    </row>
    <row r="132" spans="1:89" ht="15" customHeight="1" x14ac:dyDescent="0.2">
      <c r="G132" s="4">
        <f>SUM(G98)</f>
        <v>300000</v>
      </c>
      <c r="P132" s="4">
        <f>SUM(P98)</f>
        <v>600000</v>
      </c>
      <c r="W132" s="4">
        <f>SUM(W98)</f>
        <v>0</v>
      </c>
      <c r="AC132" s="4">
        <f>SUM(AC98)</f>
        <v>0</v>
      </c>
      <c r="AQ132" s="4">
        <f>SUM(AQ98)</f>
        <v>0</v>
      </c>
      <c r="AV132" s="4">
        <f>SUM(AV98)</f>
        <v>0</v>
      </c>
      <c r="BA132" s="4">
        <f>SUM(BA98)</f>
        <v>0</v>
      </c>
      <c r="BB132" s="4">
        <f>SUM(G132,P132,W132,AC132,AQ132,AV132,BA132)</f>
        <v>900000</v>
      </c>
      <c r="CF132" s="4" t="s">
        <v>266</v>
      </c>
    </row>
  </sheetData>
  <mergeCells count="70">
    <mergeCell ref="O7:O8"/>
    <mergeCell ref="V7:V8"/>
    <mergeCell ref="AB7:AB8"/>
    <mergeCell ref="AP7:AP8"/>
    <mergeCell ref="CD5:CD7"/>
    <mergeCell ref="BV5:BV7"/>
    <mergeCell ref="CC5:CC7"/>
    <mergeCell ref="BE5:BE7"/>
    <mergeCell ref="BW5:BW7"/>
    <mergeCell ref="BX5:BX7"/>
    <mergeCell ref="BR5:BR7"/>
    <mergeCell ref="BZ5:BZ7"/>
    <mergeCell ref="CA5:CA7"/>
    <mergeCell ref="CB5:CB7"/>
    <mergeCell ref="BO5:BO7"/>
    <mergeCell ref="BP5:BP7"/>
    <mergeCell ref="CG5:CG8"/>
    <mergeCell ref="CE5:CE7"/>
    <mergeCell ref="CF5:CF7"/>
    <mergeCell ref="CH5:CH8"/>
    <mergeCell ref="H5:P5"/>
    <mergeCell ref="H6:P6"/>
    <mergeCell ref="P7:P8"/>
    <mergeCell ref="Q5:W5"/>
    <mergeCell ref="Q6:W6"/>
    <mergeCell ref="BS5:BS7"/>
    <mergeCell ref="BT5:BT7"/>
    <mergeCell ref="BU5:BU7"/>
    <mergeCell ref="BL5:BL7"/>
    <mergeCell ref="AU7:AU8"/>
    <mergeCell ref="AZ7:AZ8"/>
    <mergeCell ref="BY5:BY7"/>
    <mergeCell ref="BQ5:BQ7"/>
    <mergeCell ref="BF5:BF7"/>
    <mergeCell ref="BG5:BG7"/>
    <mergeCell ref="BH5:BH7"/>
    <mergeCell ref="BI5:BI7"/>
    <mergeCell ref="BJ5:BJ7"/>
    <mergeCell ref="CO120:CP120"/>
    <mergeCell ref="B4:BB4"/>
    <mergeCell ref="X5:AC5"/>
    <mergeCell ref="AR5:AV5"/>
    <mergeCell ref="AR6:AV6"/>
    <mergeCell ref="AV7:AV8"/>
    <mergeCell ref="X6:AC6"/>
    <mergeCell ref="B5:G5"/>
    <mergeCell ref="B6:G6"/>
    <mergeCell ref="G7:G8"/>
    <mergeCell ref="AC7:AC8"/>
    <mergeCell ref="AD5:AQ5"/>
    <mergeCell ref="BK5:BK7"/>
    <mergeCell ref="BB5:BB8"/>
    <mergeCell ref="BA7:BA8"/>
    <mergeCell ref="AW6:BA6"/>
    <mergeCell ref="A1:CK1"/>
    <mergeCell ref="A2:CK2"/>
    <mergeCell ref="BC4:CH4"/>
    <mergeCell ref="CI4:CI8"/>
    <mergeCell ref="CK4:CK8"/>
    <mergeCell ref="A4:A8"/>
    <mergeCell ref="CJ4:CJ8"/>
    <mergeCell ref="BC5:BC7"/>
    <mergeCell ref="AD6:AQ6"/>
    <mergeCell ref="AQ7:AQ8"/>
    <mergeCell ref="F7:F8"/>
    <mergeCell ref="W7:W8"/>
    <mergeCell ref="AW5:BA5"/>
    <mergeCell ref="BD5:BD7"/>
    <mergeCell ref="BM5:BM7"/>
    <mergeCell ref="BN5:BN7"/>
  </mergeCells>
  <phoneticPr fontId="2"/>
  <printOptions horizontalCentered="1"/>
  <pageMargins left="0.19685039370078741" right="0.19685039370078741" top="0.27559055118110237" bottom="0.23622047244094491" header="0.19685039370078741" footer="0.19685039370078741"/>
  <pageSetup paperSize="8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zoomScale="70" zoomScaleNormal="70" zoomScaleSheetLayoutView="85" workbookViewId="0">
      <pane ySplit="4" topLeftCell="A71" activePane="bottomLeft" state="frozen"/>
      <selection activeCell="A2" sqref="A2:Y2"/>
      <selection pane="bottomLeft" activeCell="C95" sqref="C95"/>
    </sheetView>
  </sheetViews>
  <sheetFormatPr defaultColWidth="16.6328125" defaultRowHeight="15" customHeight="1" x14ac:dyDescent="0.2"/>
  <cols>
    <col min="1" max="1" width="45.6328125" style="111" customWidth="1"/>
    <col min="2" max="2" width="1.6328125" style="111" customWidth="1"/>
    <col min="3" max="3" width="17.6328125" style="113" customWidth="1"/>
    <col min="4" max="4" width="1.6328125" style="113" customWidth="1"/>
    <col min="5" max="5" width="1.6328125" style="111" customWidth="1"/>
    <col min="6" max="6" width="17.6328125" style="113" customWidth="1"/>
    <col min="7" max="7" width="1.6328125" style="113" customWidth="1"/>
    <col min="8" max="8" width="1.6328125" style="111" customWidth="1"/>
    <col min="9" max="9" width="17.6328125" style="113" customWidth="1"/>
    <col min="10" max="10" width="1.6328125" style="113" customWidth="1"/>
    <col min="11" max="11" width="18.36328125" style="113" bestFit="1" customWidth="1"/>
    <col min="12" max="12" width="5.36328125" style="109" customWidth="1"/>
    <col min="13" max="16384" width="16.6328125" style="109"/>
  </cols>
  <sheetData>
    <row r="1" spans="1:12" ht="21.75" customHeight="1" x14ac:dyDescent="0.2">
      <c r="A1" s="330" t="s">
        <v>335</v>
      </c>
      <c r="B1" s="331"/>
      <c r="C1" s="331"/>
      <c r="D1" s="331"/>
      <c r="E1" s="332"/>
      <c r="F1" s="332"/>
      <c r="G1" s="332"/>
      <c r="H1" s="332"/>
      <c r="I1" s="332"/>
      <c r="J1" s="332"/>
      <c r="K1" s="332"/>
    </row>
    <row r="2" spans="1:12" ht="18.75" customHeight="1" x14ac:dyDescent="0.2">
      <c r="A2" s="333" t="s">
        <v>334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</row>
    <row r="3" spans="1:12" ht="15" customHeight="1" thickBot="1" x14ac:dyDescent="0.25">
      <c r="C3" s="335"/>
      <c r="D3" s="335"/>
      <c r="F3" s="335"/>
      <c r="G3" s="335"/>
      <c r="K3" s="112"/>
    </row>
    <row r="4" spans="1:12" s="110" customFormat="1" ht="30" customHeight="1" thickBot="1" x14ac:dyDescent="0.25">
      <c r="A4" s="114" t="s">
        <v>141</v>
      </c>
      <c r="B4" s="336" t="s">
        <v>355</v>
      </c>
      <c r="C4" s="337"/>
      <c r="D4" s="338"/>
      <c r="E4" s="339" t="s">
        <v>354</v>
      </c>
      <c r="F4" s="340"/>
      <c r="G4" s="341"/>
      <c r="H4" s="342" t="s">
        <v>142</v>
      </c>
      <c r="I4" s="337"/>
      <c r="J4" s="338"/>
      <c r="K4" s="115" t="s">
        <v>143</v>
      </c>
    </row>
    <row r="5" spans="1:12" ht="18" customHeight="1" x14ac:dyDescent="0.2">
      <c r="A5" s="116" t="s">
        <v>144</v>
      </c>
      <c r="B5" s="117"/>
      <c r="C5" s="118"/>
      <c r="D5" s="119"/>
      <c r="E5" s="219"/>
      <c r="F5" s="220"/>
      <c r="G5" s="221"/>
      <c r="H5" s="120"/>
      <c r="I5" s="118"/>
      <c r="J5" s="119"/>
      <c r="K5" s="121"/>
    </row>
    <row r="6" spans="1:12" ht="18" customHeight="1" x14ac:dyDescent="0.2">
      <c r="A6" s="122" t="s">
        <v>145</v>
      </c>
      <c r="B6" s="117"/>
      <c r="C6" s="118"/>
      <c r="D6" s="119"/>
      <c r="E6" s="219"/>
      <c r="F6" s="220"/>
      <c r="G6" s="221"/>
      <c r="H6" s="120"/>
      <c r="I6" s="118"/>
      <c r="J6" s="119"/>
      <c r="K6" s="121"/>
    </row>
    <row r="7" spans="1:12" ht="18" customHeight="1" x14ac:dyDescent="0.2">
      <c r="A7" s="122" t="s">
        <v>146</v>
      </c>
      <c r="B7" s="117"/>
      <c r="C7" s="118"/>
      <c r="D7" s="119"/>
      <c r="E7" s="219"/>
      <c r="F7" s="220"/>
      <c r="G7" s="221"/>
      <c r="H7" s="120"/>
      <c r="I7" s="118"/>
      <c r="J7" s="119"/>
      <c r="K7" s="121"/>
    </row>
    <row r="8" spans="1:12" ht="18" customHeight="1" x14ac:dyDescent="0.2">
      <c r="A8" s="122" t="s">
        <v>147</v>
      </c>
      <c r="B8" s="117"/>
      <c r="C8" s="123">
        <f>SUM('霧島青年会議所正味財産計算書内訳表 (様式)'!CK12)</f>
        <v>0</v>
      </c>
      <c r="D8" s="119"/>
      <c r="E8" s="219"/>
      <c r="F8" s="218">
        <f>SUM(F9)</f>
        <v>0</v>
      </c>
      <c r="G8" s="221"/>
      <c r="H8" s="120"/>
      <c r="I8" s="123">
        <f t="shared" ref="I8:I42" si="0">SUM(C8-F8)</f>
        <v>0</v>
      </c>
      <c r="J8" s="119"/>
      <c r="K8" s="124"/>
    </row>
    <row r="9" spans="1:12" ht="18" customHeight="1" x14ac:dyDescent="0.2">
      <c r="A9" s="122" t="s">
        <v>148</v>
      </c>
      <c r="B9" s="125" t="s">
        <v>149</v>
      </c>
      <c r="C9" s="126">
        <f>SUM('霧島青年会議所正味財産計算書内訳表 (様式)'!CK13)</f>
        <v>0</v>
      </c>
      <c r="D9" s="127" t="s">
        <v>150</v>
      </c>
      <c r="E9" s="222" t="s">
        <v>149</v>
      </c>
      <c r="F9" s="223">
        <v>0</v>
      </c>
      <c r="G9" s="224" t="s">
        <v>150</v>
      </c>
      <c r="H9" s="129" t="s">
        <v>149</v>
      </c>
      <c r="I9" s="126">
        <f t="shared" si="0"/>
        <v>0</v>
      </c>
      <c r="J9" s="127" t="s">
        <v>150</v>
      </c>
      <c r="K9" s="130"/>
    </row>
    <row r="10" spans="1:12" ht="18" customHeight="1" x14ac:dyDescent="0.2">
      <c r="A10" s="122" t="s">
        <v>151</v>
      </c>
      <c r="B10" s="117"/>
      <c r="C10" s="263">
        <f>SUM('霧島青年会議所正味財産計算書内訳表 (様式)'!CK14)</f>
        <v>4056000</v>
      </c>
      <c r="D10" s="119"/>
      <c r="E10" s="219"/>
      <c r="F10" s="218">
        <f>SUM(F11,F14)</f>
        <v>3830000</v>
      </c>
      <c r="G10" s="221"/>
      <c r="H10" s="120"/>
      <c r="I10" s="123">
        <f t="shared" si="0"/>
        <v>226000</v>
      </c>
      <c r="J10" s="119"/>
      <c r="K10" s="124"/>
    </row>
    <row r="11" spans="1:12" ht="18" customHeight="1" x14ac:dyDescent="0.2">
      <c r="A11" s="122" t="s">
        <v>152</v>
      </c>
      <c r="B11" s="117"/>
      <c r="C11" s="118">
        <f>SUM('霧島青年会議所正味財産計算書内訳表 (様式)'!CK15)</f>
        <v>3916000</v>
      </c>
      <c r="D11" s="119"/>
      <c r="E11" s="225"/>
      <c r="F11" s="220">
        <f>SUM(F12:F13)</f>
        <v>3690000</v>
      </c>
      <c r="G11" s="221"/>
      <c r="H11" s="120"/>
      <c r="I11" s="118">
        <f t="shared" si="0"/>
        <v>226000</v>
      </c>
      <c r="J11" s="119"/>
      <c r="K11" s="203"/>
    </row>
    <row r="12" spans="1:12" ht="18" customHeight="1" x14ac:dyDescent="0.2">
      <c r="A12" s="131" t="s">
        <v>153</v>
      </c>
      <c r="B12" s="117" t="s">
        <v>149</v>
      </c>
      <c r="C12" s="261">
        <f>+'霧島青年会議所正味財産計算書内訳表 (様式)'!CK16</f>
        <v>3870000</v>
      </c>
      <c r="D12" s="255" t="s">
        <v>150</v>
      </c>
      <c r="E12" s="256" t="s">
        <v>149</v>
      </c>
      <c r="F12" s="220">
        <v>3690000</v>
      </c>
      <c r="G12" s="257" t="s">
        <v>150</v>
      </c>
      <c r="H12" s="258" t="s">
        <v>149</v>
      </c>
      <c r="I12" s="261">
        <f t="shared" si="0"/>
        <v>180000</v>
      </c>
      <c r="J12" s="119" t="s">
        <v>150</v>
      </c>
      <c r="K12" s="266" t="s">
        <v>342</v>
      </c>
      <c r="L12" s="267" t="s">
        <v>343</v>
      </c>
    </row>
    <row r="13" spans="1:12" ht="18" customHeight="1" x14ac:dyDescent="0.2">
      <c r="A13" s="131" t="s">
        <v>324</v>
      </c>
      <c r="B13" s="117" t="s">
        <v>149</v>
      </c>
      <c r="C13" s="261">
        <f>+'霧島青年会議所正味財産計算書内訳表 (様式)'!CK17</f>
        <v>46000</v>
      </c>
      <c r="D13" s="119" t="s">
        <v>150</v>
      </c>
      <c r="E13" s="225" t="s">
        <v>149</v>
      </c>
      <c r="F13" s="220">
        <v>0</v>
      </c>
      <c r="G13" s="221" t="s">
        <v>150</v>
      </c>
      <c r="H13" s="120" t="s">
        <v>149</v>
      </c>
      <c r="I13" s="261">
        <f t="shared" si="0"/>
        <v>46000</v>
      </c>
      <c r="J13" s="119" t="s">
        <v>150</v>
      </c>
      <c r="K13" s="266" t="s">
        <v>359</v>
      </c>
      <c r="L13" s="213" t="s">
        <v>360</v>
      </c>
    </row>
    <row r="14" spans="1:12" ht="18" customHeight="1" x14ac:dyDescent="0.2">
      <c r="A14" s="122" t="s">
        <v>154</v>
      </c>
      <c r="B14" s="128" t="s">
        <v>149</v>
      </c>
      <c r="C14" s="126">
        <f>SUM('霧島青年会議所正味財産計算書内訳表 (様式)'!CK18)</f>
        <v>140000</v>
      </c>
      <c r="D14" s="127" t="s">
        <v>150</v>
      </c>
      <c r="E14" s="222" t="s">
        <v>149</v>
      </c>
      <c r="F14" s="223">
        <v>140000</v>
      </c>
      <c r="G14" s="224" t="s">
        <v>150</v>
      </c>
      <c r="H14" s="129" t="s">
        <v>149</v>
      </c>
      <c r="I14" s="126">
        <f t="shared" si="0"/>
        <v>0</v>
      </c>
      <c r="J14" s="127" t="s">
        <v>150</v>
      </c>
      <c r="K14" s="268" t="s">
        <v>338</v>
      </c>
    </row>
    <row r="15" spans="1:12" ht="18" customHeight="1" x14ac:dyDescent="0.2">
      <c r="A15" s="122" t="s">
        <v>155</v>
      </c>
      <c r="B15" s="117"/>
      <c r="C15" s="123">
        <f>SUM('霧島青年会議所正味財産計算書内訳表 (様式)'!CK19)</f>
        <v>0</v>
      </c>
      <c r="D15" s="119"/>
      <c r="E15" s="225"/>
      <c r="F15" s="218">
        <f>SUM(F16:F22)</f>
        <v>0</v>
      </c>
      <c r="G15" s="221"/>
      <c r="H15" s="120"/>
      <c r="I15" s="123">
        <f>SUM(C15-F15)</f>
        <v>0</v>
      </c>
      <c r="J15" s="119"/>
      <c r="K15" s="124"/>
    </row>
    <row r="16" spans="1:12" ht="18" customHeight="1" x14ac:dyDescent="0.2">
      <c r="A16" s="122" t="s">
        <v>156</v>
      </c>
      <c r="B16" s="117" t="s">
        <v>149</v>
      </c>
      <c r="C16" s="132">
        <f>SUM('霧島青年会議所正味財産計算書内訳表 (様式)'!CK20)</f>
        <v>0</v>
      </c>
      <c r="D16" s="119" t="s">
        <v>150</v>
      </c>
      <c r="E16" s="225" t="s">
        <v>149</v>
      </c>
      <c r="F16" s="220">
        <v>0</v>
      </c>
      <c r="G16" s="221" t="s">
        <v>150</v>
      </c>
      <c r="H16" s="120" t="s">
        <v>149</v>
      </c>
      <c r="I16" s="118">
        <f t="shared" si="0"/>
        <v>0</v>
      </c>
      <c r="J16" s="119" t="s">
        <v>150</v>
      </c>
      <c r="K16" s="121"/>
    </row>
    <row r="17" spans="1:11" ht="18" customHeight="1" x14ac:dyDescent="0.2">
      <c r="A17" s="122" t="s">
        <v>157</v>
      </c>
      <c r="B17" s="117" t="s">
        <v>149</v>
      </c>
      <c r="C17" s="132">
        <f>SUM('霧島青年会議所正味財産計算書内訳表 (様式)'!CK21)</f>
        <v>0</v>
      </c>
      <c r="D17" s="119" t="s">
        <v>150</v>
      </c>
      <c r="E17" s="225" t="s">
        <v>149</v>
      </c>
      <c r="F17" s="220">
        <v>0</v>
      </c>
      <c r="G17" s="221" t="s">
        <v>150</v>
      </c>
      <c r="H17" s="120" t="s">
        <v>149</v>
      </c>
      <c r="I17" s="118">
        <f t="shared" si="0"/>
        <v>0</v>
      </c>
      <c r="J17" s="119" t="s">
        <v>150</v>
      </c>
      <c r="K17" s="121"/>
    </row>
    <row r="18" spans="1:11" ht="18" customHeight="1" x14ac:dyDescent="0.2">
      <c r="A18" s="122" t="s">
        <v>158</v>
      </c>
      <c r="B18" s="117" t="s">
        <v>149</v>
      </c>
      <c r="C18" s="118">
        <f>SUM('霧島青年会議所正味財産計算書内訳表 (様式)'!CK22)</f>
        <v>0</v>
      </c>
      <c r="D18" s="119" t="s">
        <v>150</v>
      </c>
      <c r="E18" s="225" t="s">
        <v>149</v>
      </c>
      <c r="F18" s="220">
        <v>0</v>
      </c>
      <c r="G18" s="221" t="s">
        <v>150</v>
      </c>
      <c r="H18" s="120" t="s">
        <v>149</v>
      </c>
      <c r="I18" s="118">
        <f t="shared" si="0"/>
        <v>0</v>
      </c>
      <c r="J18" s="119" t="s">
        <v>150</v>
      </c>
      <c r="K18" s="121"/>
    </row>
    <row r="19" spans="1:11" ht="18" customHeight="1" x14ac:dyDescent="0.2">
      <c r="A19" s="122" t="s">
        <v>159</v>
      </c>
      <c r="B19" s="117" t="s">
        <v>149</v>
      </c>
      <c r="C19" s="118">
        <f>SUM('霧島青年会議所正味財産計算書内訳表 (様式)'!CK23)</f>
        <v>0</v>
      </c>
      <c r="D19" s="119" t="s">
        <v>150</v>
      </c>
      <c r="E19" s="225" t="s">
        <v>149</v>
      </c>
      <c r="F19" s="220">
        <v>0</v>
      </c>
      <c r="G19" s="221" t="s">
        <v>150</v>
      </c>
      <c r="H19" s="120" t="s">
        <v>149</v>
      </c>
      <c r="I19" s="118">
        <f t="shared" si="0"/>
        <v>0</v>
      </c>
      <c r="J19" s="119" t="s">
        <v>150</v>
      </c>
      <c r="K19" s="217"/>
    </row>
    <row r="20" spans="1:11" ht="18" customHeight="1" x14ac:dyDescent="0.2">
      <c r="A20" s="122" t="s">
        <v>160</v>
      </c>
      <c r="B20" s="117" t="s">
        <v>149</v>
      </c>
      <c r="C20" s="118">
        <f>SUM('霧島青年会議所正味財産計算書内訳表 (様式)'!CK24)</f>
        <v>0</v>
      </c>
      <c r="D20" s="119" t="s">
        <v>150</v>
      </c>
      <c r="E20" s="225" t="s">
        <v>149</v>
      </c>
      <c r="F20" s="220">
        <v>0</v>
      </c>
      <c r="G20" s="221" t="s">
        <v>150</v>
      </c>
      <c r="H20" s="120" t="s">
        <v>149</v>
      </c>
      <c r="I20" s="118">
        <f t="shared" si="0"/>
        <v>0</v>
      </c>
      <c r="J20" s="119" t="s">
        <v>150</v>
      </c>
      <c r="K20" s="203"/>
    </row>
    <row r="21" spans="1:11" ht="18" customHeight="1" x14ac:dyDescent="0.2">
      <c r="A21" s="122" t="s">
        <v>161</v>
      </c>
      <c r="B21" s="117" t="s">
        <v>149</v>
      </c>
      <c r="C21" s="118">
        <f>SUM('霧島青年会議所正味財産計算書内訳表 (様式)'!CK25)</f>
        <v>0</v>
      </c>
      <c r="D21" s="119" t="s">
        <v>150</v>
      </c>
      <c r="E21" s="225" t="s">
        <v>149</v>
      </c>
      <c r="F21" s="220">
        <v>0</v>
      </c>
      <c r="G21" s="221" t="s">
        <v>150</v>
      </c>
      <c r="H21" s="120" t="s">
        <v>149</v>
      </c>
      <c r="I21" s="118">
        <f t="shared" si="0"/>
        <v>0</v>
      </c>
      <c r="J21" s="119" t="s">
        <v>150</v>
      </c>
      <c r="K21" s="121"/>
    </row>
    <row r="22" spans="1:11" ht="18" customHeight="1" x14ac:dyDescent="0.2">
      <c r="A22" s="122" t="s">
        <v>162</v>
      </c>
      <c r="B22" s="128" t="s">
        <v>149</v>
      </c>
      <c r="C22" s="126">
        <f>SUM('霧島青年会議所正味財産計算書内訳表 (様式)'!CK26)</f>
        <v>0</v>
      </c>
      <c r="D22" s="127" t="s">
        <v>150</v>
      </c>
      <c r="E22" s="222" t="s">
        <v>149</v>
      </c>
      <c r="F22" s="223">
        <v>0</v>
      </c>
      <c r="G22" s="224" t="s">
        <v>150</v>
      </c>
      <c r="H22" s="129" t="s">
        <v>149</v>
      </c>
      <c r="I22" s="126">
        <f t="shared" si="0"/>
        <v>0</v>
      </c>
      <c r="J22" s="127" t="s">
        <v>150</v>
      </c>
      <c r="K22" s="130"/>
    </row>
    <row r="23" spans="1:11" ht="18" customHeight="1" x14ac:dyDescent="0.2">
      <c r="A23" s="122" t="s">
        <v>163</v>
      </c>
      <c r="B23" s="117"/>
      <c r="C23" s="123">
        <f>SUM('霧島青年会議所正味財産計算書内訳表 (様式)'!CK27)</f>
        <v>0</v>
      </c>
      <c r="D23" s="119"/>
      <c r="E23" s="225"/>
      <c r="F23" s="218">
        <f>SUM(F24:F30)</f>
        <v>0</v>
      </c>
      <c r="G23" s="221"/>
      <c r="H23" s="120"/>
      <c r="I23" s="133">
        <f t="shared" si="0"/>
        <v>0</v>
      </c>
      <c r="J23" s="119"/>
      <c r="K23" s="124"/>
    </row>
    <row r="24" spans="1:11" ht="18" customHeight="1" x14ac:dyDescent="0.2">
      <c r="A24" s="122" t="s">
        <v>164</v>
      </c>
      <c r="B24" s="117" t="s">
        <v>149</v>
      </c>
      <c r="C24" s="132">
        <f>SUM('霧島青年会議所正味財産計算書内訳表 (様式)'!CK28)</f>
        <v>0</v>
      </c>
      <c r="D24" s="119" t="s">
        <v>150</v>
      </c>
      <c r="E24" s="225" t="s">
        <v>149</v>
      </c>
      <c r="F24" s="220">
        <v>0</v>
      </c>
      <c r="G24" s="221" t="s">
        <v>150</v>
      </c>
      <c r="H24" s="120" t="s">
        <v>149</v>
      </c>
      <c r="I24" s="118">
        <f t="shared" si="0"/>
        <v>0</v>
      </c>
      <c r="J24" s="119" t="s">
        <v>150</v>
      </c>
      <c r="K24" s="121"/>
    </row>
    <row r="25" spans="1:11" ht="18" customHeight="1" x14ac:dyDescent="0.2">
      <c r="A25" s="122" t="s">
        <v>165</v>
      </c>
      <c r="B25" s="117" t="s">
        <v>149</v>
      </c>
      <c r="C25" s="132">
        <f>SUM('霧島青年会議所正味財産計算書内訳表 (様式)'!CK29)</f>
        <v>0</v>
      </c>
      <c r="D25" s="119" t="s">
        <v>150</v>
      </c>
      <c r="E25" s="225" t="s">
        <v>149</v>
      </c>
      <c r="F25" s="220"/>
      <c r="G25" s="221" t="s">
        <v>150</v>
      </c>
      <c r="H25" s="120" t="s">
        <v>149</v>
      </c>
      <c r="I25" s="118">
        <f t="shared" si="0"/>
        <v>0</v>
      </c>
      <c r="J25" s="119" t="s">
        <v>150</v>
      </c>
      <c r="K25" s="203"/>
    </row>
    <row r="26" spans="1:11" ht="18" customHeight="1" x14ac:dyDescent="0.2">
      <c r="A26" s="122" t="s">
        <v>166</v>
      </c>
      <c r="B26" s="117" t="s">
        <v>149</v>
      </c>
      <c r="C26" s="132">
        <f>SUM('霧島青年会議所正味財産計算書内訳表 (様式)'!CK30)</f>
        <v>0</v>
      </c>
      <c r="D26" s="119" t="s">
        <v>150</v>
      </c>
      <c r="E26" s="225" t="s">
        <v>149</v>
      </c>
      <c r="F26" s="220">
        <v>0</v>
      </c>
      <c r="G26" s="221" t="s">
        <v>150</v>
      </c>
      <c r="H26" s="120" t="s">
        <v>149</v>
      </c>
      <c r="I26" s="118">
        <f t="shared" si="0"/>
        <v>0</v>
      </c>
      <c r="J26" s="119" t="s">
        <v>150</v>
      </c>
      <c r="K26" s="121"/>
    </row>
    <row r="27" spans="1:11" ht="18" customHeight="1" x14ac:dyDescent="0.2">
      <c r="A27" s="122" t="s">
        <v>167</v>
      </c>
      <c r="B27" s="117" t="s">
        <v>149</v>
      </c>
      <c r="C27" s="132">
        <f>SUM('霧島青年会議所正味財産計算書内訳表 (様式)'!CK31)</f>
        <v>0</v>
      </c>
      <c r="D27" s="119" t="s">
        <v>150</v>
      </c>
      <c r="E27" s="225" t="s">
        <v>149</v>
      </c>
      <c r="F27" s="220">
        <v>0</v>
      </c>
      <c r="G27" s="221" t="s">
        <v>150</v>
      </c>
      <c r="H27" s="120" t="s">
        <v>149</v>
      </c>
      <c r="I27" s="118">
        <f t="shared" si="0"/>
        <v>0</v>
      </c>
      <c r="J27" s="119" t="s">
        <v>150</v>
      </c>
      <c r="K27" s="121"/>
    </row>
    <row r="28" spans="1:11" ht="18" customHeight="1" x14ac:dyDescent="0.2">
      <c r="A28" s="122" t="s">
        <v>168</v>
      </c>
      <c r="B28" s="117" t="s">
        <v>149</v>
      </c>
      <c r="C28" s="132">
        <f>SUM('霧島青年会議所正味財産計算書内訳表 (様式)'!CK32)</f>
        <v>0</v>
      </c>
      <c r="D28" s="119" t="s">
        <v>150</v>
      </c>
      <c r="E28" s="225" t="s">
        <v>149</v>
      </c>
      <c r="F28" s="220">
        <v>0</v>
      </c>
      <c r="G28" s="221" t="s">
        <v>150</v>
      </c>
      <c r="H28" s="120" t="s">
        <v>149</v>
      </c>
      <c r="I28" s="118">
        <f t="shared" si="0"/>
        <v>0</v>
      </c>
      <c r="J28" s="119" t="s">
        <v>150</v>
      </c>
      <c r="K28" s="121"/>
    </row>
    <row r="29" spans="1:11" ht="18" customHeight="1" x14ac:dyDescent="0.2">
      <c r="A29" s="122" t="s">
        <v>169</v>
      </c>
      <c r="B29" s="117" t="s">
        <v>149</v>
      </c>
      <c r="C29" s="132">
        <f>SUM('霧島青年会議所正味財産計算書内訳表 (様式)'!CK33)</f>
        <v>0</v>
      </c>
      <c r="D29" s="119" t="s">
        <v>150</v>
      </c>
      <c r="E29" s="225" t="s">
        <v>149</v>
      </c>
      <c r="F29" s="220">
        <v>0</v>
      </c>
      <c r="G29" s="221" t="s">
        <v>150</v>
      </c>
      <c r="H29" s="120" t="s">
        <v>149</v>
      </c>
      <c r="I29" s="118">
        <f t="shared" si="0"/>
        <v>0</v>
      </c>
      <c r="J29" s="119" t="s">
        <v>150</v>
      </c>
      <c r="K29" s="121"/>
    </row>
    <row r="30" spans="1:11" ht="18" customHeight="1" x14ac:dyDescent="0.2">
      <c r="A30" s="122" t="s">
        <v>170</v>
      </c>
      <c r="B30" s="128" t="s">
        <v>149</v>
      </c>
      <c r="C30" s="134">
        <f>SUM('霧島青年会議所正味財産計算書内訳表 (様式)'!CK34)</f>
        <v>0</v>
      </c>
      <c r="D30" s="127" t="s">
        <v>150</v>
      </c>
      <c r="E30" s="222" t="s">
        <v>149</v>
      </c>
      <c r="F30" s="223">
        <v>0</v>
      </c>
      <c r="G30" s="224" t="s">
        <v>150</v>
      </c>
      <c r="H30" s="129" t="s">
        <v>149</v>
      </c>
      <c r="I30" s="126">
        <f t="shared" si="0"/>
        <v>0</v>
      </c>
      <c r="J30" s="127" t="s">
        <v>150</v>
      </c>
      <c r="K30" s="130"/>
    </row>
    <row r="31" spans="1:11" ht="18" customHeight="1" x14ac:dyDescent="0.2">
      <c r="A31" s="122" t="s">
        <v>171</v>
      </c>
      <c r="B31" s="117"/>
      <c r="C31" s="123">
        <f>SUM('霧島青年会議所正味財産計算書内訳表 (様式)'!CK35)</f>
        <v>0</v>
      </c>
      <c r="D31" s="119"/>
      <c r="E31" s="225"/>
      <c r="F31" s="218">
        <f>SUM(F32)</f>
        <v>0</v>
      </c>
      <c r="G31" s="221"/>
      <c r="H31" s="120"/>
      <c r="I31" s="133">
        <f t="shared" si="0"/>
        <v>0</v>
      </c>
      <c r="J31" s="119"/>
      <c r="K31" s="124"/>
    </row>
    <row r="32" spans="1:11" ht="18" customHeight="1" x14ac:dyDescent="0.2">
      <c r="A32" s="135" t="s">
        <v>172</v>
      </c>
      <c r="B32" s="125" t="s">
        <v>149</v>
      </c>
      <c r="C32" s="126">
        <f>SUM('霧島青年会議所正味財産計算書内訳表 (様式)'!CK36)</f>
        <v>0</v>
      </c>
      <c r="D32" s="127" t="s">
        <v>150</v>
      </c>
      <c r="E32" s="226" t="s">
        <v>149</v>
      </c>
      <c r="F32" s="223">
        <v>0</v>
      </c>
      <c r="G32" s="224" t="s">
        <v>150</v>
      </c>
      <c r="H32" s="129" t="s">
        <v>149</v>
      </c>
      <c r="I32" s="126">
        <f t="shared" si="0"/>
        <v>0</v>
      </c>
      <c r="J32" s="127" t="s">
        <v>150</v>
      </c>
      <c r="K32" s="130"/>
    </row>
    <row r="33" spans="1:12" ht="18" customHeight="1" x14ac:dyDescent="0.2">
      <c r="A33" s="122" t="s">
        <v>173</v>
      </c>
      <c r="B33" s="117"/>
      <c r="C33" s="123">
        <f>SUM('霧島青年会議所正味財産計算書内訳表 (様式)'!CK37)</f>
        <v>0</v>
      </c>
      <c r="D33" s="119"/>
      <c r="E33" s="219"/>
      <c r="F33" s="218">
        <f>SUM(F34:F35)</f>
        <v>0</v>
      </c>
      <c r="G33" s="221"/>
      <c r="H33" s="120"/>
      <c r="I33" s="133">
        <f t="shared" si="0"/>
        <v>0</v>
      </c>
      <c r="J33" s="119"/>
      <c r="K33" s="124"/>
    </row>
    <row r="34" spans="1:12" ht="18" customHeight="1" x14ac:dyDescent="0.2">
      <c r="A34" s="122" t="s">
        <v>174</v>
      </c>
      <c r="B34" s="136" t="s">
        <v>149</v>
      </c>
      <c r="C34" s="118">
        <f>SUM('霧島青年会議所正味財産計算書内訳表 (様式)'!CK38)</f>
        <v>0</v>
      </c>
      <c r="D34" s="119" t="s">
        <v>150</v>
      </c>
      <c r="E34" s="225" t="s">
        <v>149</v>
      </c>
      <c r="F34" s="220">
        <v>0</v>
      </c>
      <c r="G34" s="221" t="s">
        <v>150</v>
      </c>
      <c r="H34" s="120" t="s">
        <v>149</v>
      </c>
      <c r="I34" s="118">
        <f t="shared" si="0"/>
        <v>0</v>
      </c>
      <c r="J34" s="119" t="s">
        <v>150</v>
      </c>
      <c r="K34" s="205"/>
    </row>
    <row r="35" spans="1:12" ht="18" customHeight="1" x14ac:dyDescent="0.2">
      <c r="A35" s="122" t="s">
        <v>175</v>
      </c>
      <c r="B35" s="125" t="s">
        <v>149</v>
      </c>
      <c r="C35" s="126">
        <f>SUM('霧島青年会議所正味財産計算書内訳表 (様式)'!CK39)</f>
        <v>0</v>
      </c>
      <c r="D35" s="127" t="s">
        <v>150</v>
      </c>
      <c r="E35" s="222" t="s">
        <v>149</v>
      </c>
      <c r="F35" s="223">
        <v>0</v>
      </c>
      <c r="G35" s="224" t="s">
        <v>150</v>
      </c>
      <c r="H35" s="129" t="s">
        <v>149</v>
      </c>
      <c r="I35" s="126">
        <f t="shared" si="0"/>
        <v>0</v>
      </c>
      <c r="J35" s="127" t="s">
        <v>150</v>
      </c>
      <c r="K35" s="130"/>
    </row>
    <row r="36" spans="1:12" ht="18" customHeight="1" x14ac:dyDescent="0.2">
      <c r="A36" s="122" t="s">
        <v>176</v>
      </c>
      <c r="B36" s="117"/>
      <c r="C36" s="123">
        <f>SUM('霧島青年会議所正味財産計算書内訳表 (様式)'!CK40)</f>
        <v>29600</v>
      </c>
      <c r="D36" s="119"/>
      <c r="E36" s="225"/>
      <c r="F36" s="218">
        <f>SUM(F37:F38)</f>
        <v>47000</v>
      </c>
      <c r="G36" s="221"/>
      <c r="H36" s="120"/>
      <c r="I36" s="133">
        <f t="shared" si="0"/>
        <v>-17400</v>
      </c>
      <c r="J36" s="119"/>
      <c r="K36" s="252"/>
      <c r="L36" s="213"/>
    </row>
    <row r="37" spans="1:12" ht="18" customHeight="1" x14ac:dyDescent="0.2">
      <c r="A37" s="122" t="s">
        <v>177</v>
      </c>
      <c r="B37" s="117" t="s">
        <v>149</v>
      </c>
      <c r="C37" s="118">
        <f>SUM('霧島青年会議所正味財産計算書内訳表 (様式)'!CK41)</f>
        <v>12000</v>
      </c>
      <c r="D37" s="119" t="s">
        <v>150</v>
      </c>
      <c r="E37" s="225" t="s">
        <v>149</v>
      </c>
      <c r="F37" s="220">
        <v>12000</v>
      </c>
      <c r="G37" s="221" t="s">
        <v>150</v>
      </c>
      <c r="H37" s="120" t="s">
        <v>149</v>
      </c>
      <c r="I37" s="118">
        <f t="shared" si="0"/>
        <v>0</v>
      </c>
      <c r="J37" s="119" t="s">
        <v>150</v>
      </c>
      <c r="K37" s="121"/>
    </row>
    <row r="38" spans="1:12" ht="18" customHeight="1" x14ac:dyDescent="0.2">
      <c r="A38" s="122" t="s">
        <v>178</v>
      </c>
      <c r="B38" s="128" t="s">
        <v>149</v>
      </c>
      <c r="C38" s="269">
        <f>SUM('霧島青年会議所正味財産計算書内訳表 (様式)'!CK42)</f>
        <v>17600</v>
      </c>
      <c r="D38" s="127" t="s">
        <v>150</v>
      </c>
      <c r="E38" s="222" t="s">
        <v>149</v>
      </c>
      <c r="F38" s="223">
        <v>35000</v>
      </c>
      <c r="G38" s="224" t="s">
        <v>150</v>
      </c>
      <c r="H38" s="129" t="s">
        <v>149</v>
      </c>
      <c r="I38" s="269">
        <f t="shared" si="0"/>
        <v>-17400</v>
      </c>
      <c r="J38" s="127" t="s">
        <v>150</v>
      </c>
      <c r="K38" s="270" t="s">
        <v>357</v>
      </c>
    </row>
    <row r="39" spans="1:12" ht="18" customHeight="1" x14ac:dyDescent="0.2">
      <c r="A39" s="122" t="s">
        <v>179</v>
      </c>
      <c r="B39" s="117"/>
      <c r="C39" s="123">
        <f>SUM('霧島青年会議所正味財産計算書内訳表 (様式)'!CK43)</f>
        <v>0</v>
      </c>
      <c r="D39" s="119"/>
      <c r="E39" s="219"/>
      <c r="F39" s="218">
        <f>SUM(F40:F42)</f>
        <v>0</v>
      </c>
      <c r="G39" s="221"/>
      <c r="H39" s="120"/>
      <c r="I39" s="133">
        <f t="shared" si="0"/>
        <v>0</v>
      </c>
      <c r="J39" s="119"/>
      <c r="K39" s="124"/>
    </row>
    <row r="40" spans="1:12" ht="18" customHeight="1" x14ac:dyDescent="0.2">
      <c r="A40" s="122" t="s">
        <v>180</v>
      </c>
      <c r="B40" s="117" t="s">
        <v>149</v>
      </c>
      <c r="C40" s="118">
        <f>SUM('霧島青年会議所正味財産計算書内訳表 (様式)'!CK44)</f>
        <v>0</v>
      </c>
      <c r="D40" s="119" t="s">
        <v>150</v>
      </c>
      <c r="E40" s="225" t="s">
        <v>149</v>
      </c>
      <c r="F40" s="220">
        <v>0</v>
      </c>
      <c r="G40" s="221" t="s">
        <v>150</v>
      </c>
      <c r="H40" s="120" t="s">
        <v>149</v>
      </c>
      <c r="I40" s="118">
        <f t="shared" si="0"/>
        <v>0</v>
      </c>
      <c r="J40" s="119" t="s">
        <v>150</v>
      </c>
      <c r="K40" s="121"/>
    </row>
    <row r="41" spans="1:12" ht="18" customHeight="1" x14ac:dyDescent="0.2">
      <c r="A41" s="122" t="s">
        <v>181</v>
      </c>
      <c r="B41" s="117" t="s">
        <v>149</v>
      </c>
      <c r="C41" s="118">
        <f>SUM('霧島青年会議所正味財産計算書内訳表 (様式)'!CK45)</f>
        <v>0</v>
      </c>
      <c r="D41" s="119" t="s">
        <v>150</v>
      </c>
      <c r="E41" s="225" t="s">
        <v>149</v>
      </c>
      <c r="F41" s="220">
        <v>0</v>
      </c>
      <c r="G41" s="221" t="s">
        <v>150</v>
      </c>
      <c r="H41" s="120" t="s">
        <v>149</v>
      </c>
      <c r="I41" s="118">
        <f t="shared" si="0"/>
        <v>0</v>
      </c>
      <c r="J41" s="119" t="s">
        <v>150</v>
      </c>
      <c r="K41" s="121"/>
    </row>
    <row r="42" spans="1:12" ht="18" customHeight="1" x14ac:dyDescent="0.2">
      <c r="A42" s="122" t="s">
        <v>182</v>
      </c>
      <c r="B42" s="117" t="s">
        <v>149</v>
      </c>
      <c r="C42" s="118">
        <f>SUM('霧島青年会議所正味財産計算書内訳表 (様式)'!CK46)</f>
        <v>0</v>
      </c>
      <c r="D42" s="119" t="s">
        <v>150</v>
      </c>
      <c r="E42" s="225" t="s">
        <v>149</v>
      </c>
      <c r="F42" s="220">
        <v>0</v>
      </c>
      <c r="G42" s="221" t="s">
        <v>150</v>
      </c>
      <c r="H42" s="120" t="s">
        <v>149</v>
      </c>
      <c r="I42" s="118">
        <f t="shared" si="0"/>
        <v>0</v>
      </c>
      <c r="J42" s="119" t="s">
        <v>150</v>
      </c>
      <c r="K42" s="121"/>
    </row>
    <row r="43" spans="1:12" ht="18" customHeight="1" x14ac:dyDescent="0.2">
      <c r="A43" s="137" t="s">
        <v>183</v>
      </c>
      <c r="B43" s="138"/>
      <c r="C43" s="139">
        <f>SUM('霧島青年会議所正味財産計算書内訳表 (様式)'!CK47)</f>
        <v>4085600</v>
      </c>
      <c r="D43" s="140"/>
      <c r="E43" s="227"/>
      <c r="F43" s="228">
        <f>SUM(F8,F10,F15,F23,F31,F33,F36,F39)</f>
        <v>3877000</v>
      </c>
      <c r="G43" s="229"/>
      <c r="H43" s="141"/>
      <c r="I43" s="139">
        <f>SUM(C43-F43)</f>
        <v>208600</v>
      </c>
      <c r="J43" s="140"/>
      <c r="K43" s="142"/>
    </row>
    <row r="44" spans="1:12" ht="18" customHeight="1" x14ac:dyDescent="0.2">
      <c r="A44" s="122" t="s">
        <v>184</v>
      </c>
      <c r="B44" s="117"/>
      <c r="C44" s="118"/>
      <c r="D44" s="119"/>
      <c r="E44" s="219"/>
      <c r="F44" s="220"/>
      <c r="G44" s="221"/>
      <c r="H44" s="120"/>
      <c r="I44" s="118"/>
      <c r="J44" s="119"/>
      <c r="K44" s="121"/>
    </row>
    <row r="45" spans="1:12" ht="18" customHeight="1" x14ac:dyDescent="0.2">
      <c r="A45" s="122" t="s">
        <v>185</v>
      </c>
      <c r="B45" s="117"/>
      <c r="C45" s="123">
        <f>SUM('霧島青年会議所正味財産計算書内訳表 (様式)'!CK49)</f>
        <v>1040000</v>
      </c>
      <c r="D45" s="119"/>
      <c r="E45" s="219"/>
      <c r="F45" s="218">
        <f>SUM(F46,F47,F48)</f>
        <v>1040000</v>
      </c>
      <c r="G45" s="221"/>
      <c r="H45" s="120"/>
      <c r="I45" s="123">
        <f t="shared" ref="I45:I58" si="1">SUM(C45-F45)</f>
        <v>0</v>
      </c>
      <c r="J45" s="119"/>
      <c r="K45" s="124"/>
    </row>
    <row r="46" spans="1:12" ht="18" customHeight="1" x14ac:dyDescent="0.2">
      <c r="A46" s="122" t="s">
        <v>186</v>
      </c>
      <c r="B46" s="117" t="s">
        <v>149</v>
      </c>
      <c r="C46" s="118">
        <f>SUM('霧島青年会議所正味財産計算書内訳表 (様式)'!CK50)</f>
        <v>1040000</v>
      </c>
      <c r="D46" s="119" t="s">
        <v>150</v>
      </c>
      <c r="E46" s="225" t="s">
        <v>149</v>
      </c>
      <c r="F46" s="220">
        <v>1040000</v>
      </c>
      <c r="G46" s="221" t="s">
        <v>150</v>
      </c>
      <c r="H46" s="120" t="s">
        <v>149</v>
      </c>
      <c r="I46" s="118">
        <f t="shared" si="1"/>
        <v>0</v>
      </c>
      <c r="J46" s="119" t="s">
        <v>150</v>
      </c>
      <c r="K46" s="205"/>
    </row>
    <row r="47" spans="1:12" ht="18" customHeight="1" x14ac:dyDescent="0.2">
      <c r="A47" s="122" t="s">
        <v>187</v>
      </c>
      <c r="B47" s="117" t="s">
        <v>149</v>
      </c>
      <c r="C47" s="118">
        <f>SUM('霧島青年会議所正味財産計算書内訳表 (様式)'!CK51)</f>
        <v>0</v>
      </c>
      <c r="D47" s="119" t="s">
        <v>150</v>
      </c>
      <c r="E47" s="225" t="s">
        <v>149</v>
      </c>
      <c r="F47" s="220">
        <v>0</v>
      </c>
      <c r="G47" s="221" t="s">
        <v>150</v>
      </c>
      <c r="H47" s="120" t="s">
        <v>149</v>
      </c>
      <c r="I47" s="118">
        <f t="shared" si="1"/>
        <v>0</v>
      </c>
      <c r="J47" s="119" t="s">
        <v>150</v>
      </c>
      <c r="K47" s="121"/>
    </row>
    <row r="48" spans="1:12" ht="18" customHeight="1" x14ac:dyDescent="0.2">
      <c r="A48" s="122" t="s">
        <v>188</v>
      </c>
      <c r="B48" s="128" t="s">
        <v>149</v>
      </c>
      <c r="C48" s="126">
        <f>SUM('霧島青年会議所正味財産計算書内訳表 (様式)'!CK52)</f>
        <v>0</v>
      </c>
      <c r="D48" s="127" t="s">
        <v>150</v>
      </c>
      <c r="E48" s="222" t="s">
        <v>149</v>
      </c>
      <c r="F48" s="223">
        <v>0</v>
      </c>
      <c r="G48" s="224" t="s">
        <v>150</v>
      </c>
      <c r="H48" s="129" t="s">
        <v>149</v>
      </c>
      <c r="I48" s="126">
        <f t="shared" si="1"/>
        <v>0</v>
      </c>
      <c r="J48" s="127" t="s">
        <v>150</v>
      </c>
      <c r="K48" s="130"/>
    </row>
    <row r="49" spans="1:15" ht="18" customHeight="1" x14ac:dyDescent="0.2">
      <c r="A49" s="122" t="s">
        <v>189</v>
      </c>
      <c r="B49" s="117"/>
      <c r="C49" s="123">
        <f>SUM('霧島青年会議所正味財産計算書内訳表 (様式)'!CK53)</f>
        <v>1991613</v>
      </c>
      <c r="D49" s="119"/>
      <c r="E49" s="219"/>
      <c r="F49" s="218">
        <f>SUM(F50,F52:F56,F59,F61:F76,F79:F82)</f>
        <v>1825631</v>
      </c>
      <c r="G49" s="221"/>
      <c r="H49" s="120"/>
      <c r="I49" s="123">
        <f t="shared" si="1"/>
        <v>165982</v>
      </c>
      <c r="J49" s="119"/>
      <c r="K49" s="124"/>
    </row>
    <row r="50" spans="1:15" ht="18" customHeight="1" x14ac:dyDescent="0.2">
      <c r="A50" s="122" t="s">
        <v>190</v>
      </c>
      <c r="B50" s="117" t="s">
        <v>149</v>
      </c>
      <c r="C50" s="118">
        <f>SUM('霧島青年会議所正味財産計算書内訳表 (様式)'!CK54)</f>
        <v>0</v>
      </c>
      <c r="D50" s="119" t="s">
        <v>150</v>
      </c>
      <c r="E50" s="225" t="s">
        <v>149</v>
      </c>
      <c r="F50" s="220">
        <v>0</v>
      </c>
      <c r="G50" s="221" t="s">
        <v>150</v>
      </c>
      <c r="H50" s="117" t="s">
        <v>149</v>
      </c>
      <c r="I50" s="118">
        <f t="shared" si="1"/>
        <v>0</v>
      </c>
      <c r="J50" s="119" t="s">
        <v>150</v>
      </c>
      <c r="K50" s="203"/>
    </row>
    <row r="51" spans="1:15" ht="18" customHeight="1" x14ac:dyDescent="0.2">
      <c r="A51" s="122" t="s">
        <v>191</v>
      </c>
      <c r="B51" s="117"/>
      <c r="C51" s="118">
        <f>'霧島青年会議所正味財産計算書内訳表 (様式)'!CI55</f>
        <v>372000</v>
      </c>
      <c r="D51" s="119"/>
      <c r="E51" s="225"/>
      <c r="F51" s="220">
        <f>SUM(F52:F53)</f>
        <v>372000</v>
      </c>
      <c r="G51" s="221"/>
      <c r="H51" s="120"/>
      <c r="I51" s="118">
        <f t="shared" si="1"/>
        <v>0</v>
      </c>
      <c r="J51" s="119"/>
      <c r="K51" s="121"/>
    </row>
    <row r="52" spans="1:15" ht="18" customHeight="1" x14ac:dyDescent="0.2">
      <c r="A52" s="131" t="s">
        <v>345</v>
      </c>
      <c r="B52" s="117" t="s">
        <v>149</v>
      </c>
      <c r="C52" s="118">
        <f>SUM('霧島青年会議所正味財産計算書内訳表 (様式)'!CK56)</f>
        <v>360000</v>
      </c>
      <c r="D52" s="119" t="s">
        <v>150</v>
      </c>
      <c r="E52" s="225" t="s">
        <v>149</v>
      </c>
      <c r="F52" s="220">
        <v>360000</v>
      </c>
      <c r="G52" s="221" t="s">
        <v>150</v>
      </c>
      <c r="H52" s="120" t="s">
        <v>149</v>
      </c>
      <c r="I52" s="118">
        <f t="shared" si="1"/>
        <v>0</v>
      </c>
      <c r="J52" s="119" t="s">
        <v>150</v>
      </c>
      <c r="K52" s="121"/>
    </row>
    <row r="53" spans="1:15" ht="18" customHeight="1" x14ac:dyDescent="0.2">
      <c r="A53" s="131" t="s">
        <v>346</v>
      </c>
      <c r="B53" s="117" t="s">
        <v>149</v>
      </c>
      <c r="C53" s="132">
        <f>SUM('霧島青年会議所正味財産計算書内訳表 (様式)'!CK57)</f>
        <v>12000</v>
      </c>
      <c r="D53" s="119" t="s">
        <v>150</v>
      </c>
      <c r="E53" s="225" t="s">
        <v>149</v>
      </c>
      <c r="F53" s="220">
        <v>12000</v>
      </c>
      <c r="G53" s="221" t="s">
        <v>150</v>
      </c>
      <c r="H53" s="120" t="s">
        <v>149</v>
      </c>
      <c r="I53" s="118">
        <f t="shared" si="1"/>
        <v>0</v>
      </c>
      <c r="J53" s="119" t="s">
        <v>150</v>
      </c>
      <c r="K53" s="121"/>
    </row>
    <row r="54" spans="1:15" ht="18" customHeight="1" x14ac:dyDescent="0.2">
      <c r="A54" s="122" t="s">
        <v>192</v>
      </c>
      <c r="B54" s="117" t="s">
        <v>149</v>
      </c>
      <c r="C54" s="118">
        <f>SUM('霧島青年会議所正味財産計算書内訳表 (様式)'!CK58)</f>
        <v>0</v>
      </c>
      <c r="D54" s="119" t="s">
        <v>150</v>
      </c>
      <c r="E54" s="225" t="s">
        <v>149</v>
      </c>
      <c r="F54" s="220">
        <v>0</v>
      </c>
      <c r="G54" s="221" t="s">
        <v>150</v>
      </c>
      <c r="H54" s="120" t="s">
        <v>149</v>
      </c>
      <c r="I54" s="118">
        <f t="shared" si="1"/>
        <v>0</v>
      </c>
      <c r="J54" s="119" t="s">
        <v>150</v>
      </c>
      <c r="K54" s="121"/>
      <c r="O54" s="109" t="s">
        <v>348</v>
      </c>
    </row>
    <row r="55" spans="1:15" ht="18" customHeight="1" x14ac:dyDescent="0.2">
      <c r="A55" s="122" t="s">
        <v>193</v>
      </c>
      <c r="B55" s="117" t="s">
        <v>149</v>
      </c>
      <c r="C55" s="132">
        <f>SUM('霧島青年会議所正味財産計算書内訳表 (様式)'!CK59)</f>
        <v>0</v>
      </c>
      <c r="D55" s="119" t="s">
        <v>150</v>
      </c>
      <c r="E55" s="225" t="s">
        <v>149</v>
      </c>
      <c r="F55" s="220">
        <v>0</v>
      </c>
      <c r="G55" s="221" t="s">
        <v>150</v>
      </c>
      <c r="H55" s="120" t="s">
        <v>149</v>
      </c>
      <c r="I55" s="118">
        <f t="shared" si="1"/>
        <v>0</v>
      </c>
      <c r="J55" s="119" t="s">
        <v>150</v>
      </c>
      <c r="K55" s="121"/>
      <c r="O55" s="109" t="s">
        <v>349</v>
      </c>
    </row>
    <row r="56" spans="1:15" ht="18" customHeight="1" x14ac:dyDescent="0.2">
      <c r="A56" s="122" t="s">
        <v>194</v>
      </c>
      <c r="B56" s="117"/>
      <c r="C56" s="118">
        <f>SUM('霧島青年会議所正味財産計算書内訳表 (様式)'!CK60)</f>
        <v>1080</v>
      </c>
      <c r="D56" s="119"/>
      <c r="E56" s="225"/>
      <c r="F56" s="220">
        <f>SUM(F57:F58)</f>
        <v>1080</v>
      </c>
      <c r="G56" s="221"/>
      <c r="H56" s="120"/>
      <c r="I56" s="118">
        <f t="shared" si="1"/>
        <v>0</v>
      </c>
      <c r="J56" s="119"/>
      <c r="K56" s="121"/>
      <c r="O56" s="109" t="s">
        <v>350</v>
      </c>
    </row>
    <row r="57" spans="1:15" ht="18" customHeight="1" x14ac:dyDescent="0.2">
      <c r="A57" s="131" t="s">
        <v>347</v>
      </c>
      <c r="B57" s="117" t="s">
        <v>149</v>
      </c>
      <c r="C57" s="118">
        <f>SUM('霧島青年会議所正味財産計算書内訳表 (様式)'!CK61)</f>
        <v>1080</v>
      </c>
      <c r="D57" s="119" t="s">
        <v>150</v>
      </c>
      <c r="E57" s="225" t="s">
        <v>149</v>
      </c>
      <c r="F57" s="220">
        <v>1080</v>
      </c>
      <c r="G57" s="221" t="s">
        <v>150</v>
      </c>
      <c r="H57" s="120" t="s">
        <v>149</v>
      </c>
      <c r="I57" s="118">
        <f t="shared" si="1"/>
        <v>0</v>
      </c>
      <c r="J57" s="119" t="s">
        <v>150</v>
      </c>
      <c r="K57" s="121"/>
      <c r="O57" s="109" t="s">
        <v>351</v>
      </c>
    </row>
    <row r="58" spans="1:15" ht="18" customHeight="1" x14ac:dyDescent="0.2">
      <c r="A58" s="265" t="s">
        <v>344</v>
      </c>
      <c r="B58" s="117" t="s">
        <v>149</v>
      </c>
      <c r="C58" s="118">
        <f>SUM('霧島青年会議所正味財産計算書内訳表 (様式)'!CK62)</f>
        <v>0</v>
      </c>
      <c r="D58" s="119" t="s">
        <v>150</v>
      </c>
      <c r="E58" s="225" t="s">
        <v>149</v>
      </c>
      <c r="F58" s="220">
        <v>0</v>
      </c>
      <c r="G58" s="221" t="s">
        <v>150</v>
      </c>
      <c r="H58" s="120" t="s">
        <v>149</v>
      </c>
      <c r="I58" s="118">
        <f t="shared" si="1"/>
        <v>0</v>
      </c>
      <c r="J58" s="119" t="s">
        <v>150</v>
      </c>
      <c r="K58" s="121"/>
      <c r="O58" s="109" t="s">
        <v>352</v>
      </c>
    </row>
    <row r="59" spans="1:15" ht="18" customHeight="1" x14ac:dyDescent="0.2">
      <c r="A59" s="122" t="s">
        <v>195</v>
      </c>
      <c r="B59" s="136" t="s">
        <v>149</v>
      </c>
      <c r="C59" s="118">
        <f>SUM('霧島青年会議所正味財産計算書内訳表 (様式)'!CK64)</f>
        <v>0</v>
      </c>
      <c r="D59" s="119" t="s">
        <v>150</v>
      </c>
      <c r="E59" s="225" t="s">
        <v>149</v>
      </c>
      <c r="F59" s="220">
        <v>0</v>
      </c>
      <c r="G59" s="221" t="s">
        <v>150</v>
      </c>
      <c r="H59" s="120" t="s">
        <v>149</v>
      </c>
      <c r="I59" s="118">
        <f t="shared" ref="I59:I98" si="2">SUM(C59-F59)</f>
        <v>0</v>
      </c>
      <c r="J59" s="119" t="s">
        <v>150</v>
      </c>
      <c r="K59" s="121"/>
      <c r="O59" s="109" t="s">
        <v>353</v>
      </c>
    </row>
    <row r="60" spans="1:15" ht="18" customHeight="1" x14ac:dyDescent="0.2">
      <c r="A60" s="122" t="s">
        <v>196</v>
      </c>
      <c r="B60" s="117"/>
      <c r="C60" s="118">
        <f>SUM('霧島青年会議所正味財産計算書内訳表 (様式)'!CK65)</f>
        <v>199500</v>
      </c>
      <c r="D60" s="119"/>
      <c r="E60" s="225"/>
      <c r="F60" s="220">
        <v>199500</v>
      </c>
      <c r="G60" s="221"/>
      <c r="H60" s="120"/>
      <c r="I60" s="118">
        <f t="shared" si="2"/>
        <v>0</v>
      </c>
      <c r="J60" s="119"/>
      <c r="K60" s="205"/>
    </row>
    <row r="61" spans="1:15" ht="18" customHeight="1" x14ac:dyDescent="0.2">
      <c r="A61" s="131" t="s">
        <v>361</v>
      </c>
      <c r="B61" s="117" t="s">
        <v>149</v>
      </c>
      <c r="C61" s="118">
        <f>SUM('霧島青年会議所正味財産計算書内訳表 (様式)'!CK66)</f>
        <v>91600</v>
      </c>
      <c r="D61" s="119" t="s">
        <v>150</v>
      </c>
      <c r="E61" s="225" t="s">
        <v>149</v>
      </c>
      <c r="F61" s="220">
        <v>91600</v>
      </c>
      <c r="G61" s="221" t="s">
        <v>150</v>
      </c>
      <c r="H61" s="120" t="s">
        <v>149</v>
      </c>
      <c r="I61" s="118">
        <f t="shared" si="2"/>
        <v>0</v>
      </c>
      <c r="J61" s="119" t="s">
        <v>150</v>
      </c>
      <c r="K61" s="121" t="s">
        <v>319</v>
      </c>
    </row>
    <row r="62" spans="1:15" ht="18" customHeight="1" x14ac:dyDescent="0.2">
      <c r="A62" s="131" t="s">
        <v>362</v>
      </c>
      <c r="B62" s="117" t="s">
        <v>149</v>
      </c>
      <c r="C62" s="118">
        <f>SUM('霧島青年会議所正味財産計算書内訳表 (様式)'!CK67)</f>
        <v>6100</v>
      </c>
      <c r="D62" s="119" t="s">
        <v>150</v>
      </c>
      <c r="E62" s="225" t="s">
        <v>149</v>
      </c>
      <c r="F62" s="220">
        <v>6100</v>
      </c>
      <c r="G62" s="221" t="s">
        <v>150</v>
      </c>
      <c r="H62" s="120" t="s">
        <v>149</v>
      </c>
      <c r="I62" s="118">
        <f t="shared" si="2"/>
        <v>0</v>
      </c>
      <c r="J62" s="119" t="s">
        <v>150</v>
      </c>
      <c r="K62" s="121" t="s">
        <v>320</v>
      </c>
    </row>
    <row r="63" spans="1:15" ht="18" customHeight="1" x14ac:dyDescent="0.2">
      <c r="A63" s="131" t="s">
        <v>363</v>
      </c>
      <c r="B63" s="117" t="s">
        <v>149</v>
      </c>
      <c r="C63" s="118">
        <f>SUM('霧島青年会議所正味財産計算書内訳表 (様式)'!CK68)</f>
        <v>101800</v>
      </c>
      <c r="D63" s="119" t="s">
        <v>150</v>
      </c>
      <c r="E63" s="225" t="s">
        <v>149</v>
      </c>
      <c r="F63" s="220">
        <v>101800</v>
      </c>
      <c r="G63" s="221" t="s">
        <v>150</v>
      </c>
      <c r="H63" s="120" t="s">
        <v>149</v>
      </c>
      <c r="I63" s="118">
        <f t="shared" si="2"/>
        <v>0</v>
      </c>
      <c r="J63" s="119" t="s">
        <v>150</v>
      </c>
      <c r="K63" s="199" t="s">
        <v>340</v>
      </c>
    </row>
    <row r="64" spans="1:15" ht="18" customHeight="1" x14ac:dyDescent="0.2">
      <c r="A64" s="122" t="s">
        <v>326</v>
      </c>
      <c r="B64" s="117" t="s">
        <v>149</v>
      </c>
      <c r="C64" s="118">
        <f>SUM('霧島青年会議所正味財産計算書内訳表 (様式)'!CK69)</f>
        <v>70400</v>
      </c>
      <c r="D64" s="119" t="s">
        <v>150</v>
      </c>
      <c r="E64" s="225" t="s">
        <v>149</v>
      </c>
      <c r="F64" s="220">
        <v>70400</v>
      </c>
      <c r="G64" s="221" t="s">
        <v>150</v>
      </c>
      <c r="H64" s="120" t="s">
        <v>149</v>
      </c>
      <c r="I64" s="118">
        <f>SUM(C64-F64)</f>
        <v>0</v>
      </c>
      <c r="J64" s="119" t="s">
        <v>150</v>
      </c>
      <c r="K64" s="205" t="s">
        <v>328</v>
      </c>
    </row>
    <row r="65" spans="1:12" ht="18" customHeight="1" x14ac:dyDescent="0.2">
      <c r="A65" s="122" t="s">
        <v>197</v>
      </c>
      <c r="B65" s="117" t="s">
        <v>149</v>
      </c>
      <c r="C65" s="132">
        <f>SUM('霧島青年会議所正味財産計算書内訳表 (様式)'!CK70)</f>
        <v>0</v>
      </c>
      <c r="D65" s="119" t="s">
        <v>150</v>
      </c>
      <c r="E65" s="225" t="s">
        <v>149</v>
      </c>
      <c r="F65" s="220">
        <v>0</v>
      </c>
      <c r="G65" s="221" t="s">
        <v>150</v>
      </c>
      <c r="H65" s="120" t="s">
        <v>149</v>
      </c>
      <c r="I65" s="118">
        <f t="shared" si="2"/>
        <v>0</v>
      </c>
      <c r="J65" s="119" t="s">
        <v>150</v>
      </c>
      <c r="K65" s="121"/>
    </row>
    <row r="66" spans="1:12" ht="18" customHeight="1" x14ac:dyDescent="0.2">
      <c r="A66" s="122" t="s">
        <v>198</v>
      </c>
      <c r="B66" s="117" t="s">
        <v>149</v>
      </c>
      <c r="C66" s="118">
        <f>SUM('霧島青年会議所正味財産計算書内訳表 (様式)'!CK71)</f>
        <v>10100</v>
      </c>
      <c r="D66" s="119" t="s">
        <v>150</v>
      </c>
      <c r="E66" s="225" t="s">
        <v>149</v>
      </c>
      <c r="F66" s="220">
        <v>10100</v>
      </c>
      <c r="G66" s="221" t="s">
        <v>150</v>
      </c>
      <c r="H66" s="120" t="s">
        <v>149</v>
      </c>
      <c r="I66" s="118">
        <f t="shared" si="2"/>
        <v>0</v>
      </c>
      <c r="J66" s="119" t="s">
        <v>150</v>
      </c>
      <c r="K66" s="121"/>
    </row>
    <row r="67" spans="1:12" ht="18" customHeight="1" x14ac:dyDescent="0.2">
      <c r="A67" s="122" t="s">
        <v>199</v>
      </c>
      <c r="B67" s="117" t="s">
        <v>149</v>
      </c>
      <c r="C67" s="261">
        <f>SUM('霧島青年会議所正味財産計算書内訳表 (様式)'!CK72)</f>
        <v>212200</v>
      </c>
      <c r="D67" s="119" t="s">
        <v>150</v>
      </c>
      <c r="E67" s="225" t="s">
        <v>149</v>
      </c>
      <c r="F67" s="220">
        <v>122200</v>
      </c>
      <c r="G67" s="221" t="s">
        <v>150</v>
      </c>
      <c r="H67" s="120" t="s">
        <v>149</v>
      </c>
      <c r="I67" s="261">
        <f t="shared" si="2"/>
        <v>90000</v>
      </c>
      <c r="J67" s="119" t="s">
        <v>150</v>
      </c>
      <c r="K67" s="276" t="s">
        <v>366</v>
      </c>
    </row>
    <row r="68" spans="1:12" ht="18" customHeight="1" x14ac:dyDescent="0.2">
      <c r="A68" s="122" t="s">
        <v>200</v>
      </c>
      <c r="B68" s="117" t="s">
        <v>149</v>
      </c>
      <c r="C68" s="118">
        <f>SUM('霧島青年会議所正味財産計算書内訳表 (様式)'!CK73)</f>
        <v>0</v>
      </c>
      <c r="D68" s="119" t="s">
        <v>150</v>
      </c>
      <c r="E68" s="225" t="s">
        <v>149</v>
      </c>
      <c r="F68" s="220">
        <v>0</v>
      </c>
      <c r="G68" s="221" t="s">
        <v>150</v>
      </c>
      <c r="H68" s="120" t="s">
        <v>149</v>
      </c>
      <c r="I68" s="118">
        <f t="shared" si="2"/>
        <v>0</v>
      </c>
      <c r="J68" s="119" t="s">
        <v>150</v>
      </c>
      <c r="K68" s="121"/>
    </row>
    <row r="69" spans="1:12" ht="18" customHeight="1" x14ac:dyDescent="0.2">
      <c r="A69" s="122" t="s">
        <v>202</v>
      </c>
      <c r="B69" s="117" t="s">
        <v>149</v>
      </c>
      <c r="C69" s="118">
        <f>SUM('霧島青年会議所正味財産計算書内訳表 (様式)'!CK74)</f>
        <v>0</v>
      </c>
      <c r="D69" s="119" t="s">
        <v>150</v>
      </c>
      <c r="E69" s="225" t="s">
        <v>149</v>
      </c>
      <c r="F69" s="220">
        <v>0</v>
      </c>
      <c r="G69" s="221" t="s">
        <v>150</v>
      </c>
      <c r="H69" s="120" t="s">
        <v>149</v>
      </c>
      <c r="I69" s="118">
        <f t="shared" si="2"/>
        <v>0</v>
      </c>
      <c r="J69" s="119" t="s">
        <v>150</v>
      </c>
      <c r="K69" s="121"/>
    </row>
    <row r="70" spans="1:12" ht="18" customHeight="1" x14ac:dyDescent="0.2">
      <c r="A70" s="122" t="s">
        <v>203</v>
      </c>
      <c r="B70" s="117" t="s">
        <v>149</v>
      </c>
      <c r="C70" s="261">
        <f>SUM('霧島青年会議所正味財産計算書内訳表 (様式)'!CK75)</f>
        <v>161700</v>
      </c>
      <c r="D70" s="119" t="s">
        <v>150</v>
      </c>
      <c r="E70" s="225" t="s">
        <v>149</v>
      </c>
      <c r="F70" s="220">
        <v>143000</v>
      </c>
      <c r="G70" s="221" t="s">
        <v>150</v>
      </c>
      <c r="H70" s="120" t="s">
        <v>149</v>
      </c>
      <c r="I70" s="261">
        <f t="shared" si="2"/>
        <v>18700</v>
      </c>
      <c r="J70" s="119" t="s">
        <v>150</v>
      </c>
      <c r="K70" s="205" t="s">
        <v>327</v>
      </c>
      <c r="L70" s="213" t="s">
        <v>341</v>
      </c>
    </row>
    <row r="71" spans="1:12" ht="18" customHeight="1" x14ac:dyDescent="0.2">
      <c r="A71" s="122" t="s">
        <v>255</v>
      </c>
      <c r="B71" s="117" t="s">
        <v>149</v>
      </c>
      <c r="C71" s="118">
        <f>SUM('霧島青年会議所正味財産計算書内訳表 (様式)'!CK76)</f>
        <v>122200</v>
      </c>
      <c r="D71" s="119" t="s">
        <v>150</v>
      </c>
      <c r="E71" s="225" t="s">
        <v>149</v>
      </c>
      <c r="F71" s="220">
        <v>122200</v>
      </c>
      <c r="G71" s="221" t="s">
        <v>150</v>
      </c>
      <c r="H71" s="120" t="s">
        <v>149</v>
      </c>
      <c r="I71" s="118">
        <f>SUM(C71-F71)</f>
        <v>0</v>
      </c>
      <c r="J71" s="119" t="s">
        <v>150</v>
      </c>
      <c r="K71" s="121"/>
    </row>
    <row r="72" spans="1:12" ht="18" customHeight="1" x14ac:dyDescent="0.2">
      <c r="A72" s="122" t="s">
        <v>201</v>
      </c>
      <c r="B72" s="117" t="s">
        <v>149</v>
      </c>
      <c r="C72" s="118">
        <f>SUM('霧島青年会議所正味財産計算書内訳表 (様式)'!CK77)</f>
        <v>349072</v>
      </c>
      <c r="D72" s="119" t="s">
        <v>150</v>
      </c>
      <c r="E72" s="225" t="s">
        <v>149</v>
      </c>
      <c r="F72" s="220">
        <v>349072</v>
      </c>
      <c r="G72" s="221" t="s">
        <v>150</v>
      </c>
      <c r="H72" s="120" t="s">
        <v>149</v>
      </c>
      <c r="I72" s="118">
        <f>SUM(C72-F72)</f>
        <v>0</v>
      </c>
      <c r="J72" s="119" t="s">
        <v>150</v>
      </c>
      <c r="K72" s="121" t="s">
        <v>321</v>
      </c>
    </row>
    <row r="73" spans="1:12" ht="18" customHeight="1" x14ac:dyDescent="0.2">
      <c r="A73" s="122" t="s">
        <v>204</v>
      </c>
      <c r="B73" s="117" t="s">
        <v>149</v>
      </c>
      <c r="C73" s="118">
        <f>SUM('霧島青年会議所正味財産計算書内訳表 (様式)'!CK78)</f>
        <v>20300</v>
      </c>
      <c r="D73" s="119" t="s">
        <v>150</v>
      </c>
      <c r="E73" s="225" t="s">
        <v>149</v>
      </c>
      <c r="F73" s="220">
        <v>20300</v>
      </c>
      <c r="G73" s="221" t="s">
        <v>150</v>
      </c>
      <c r="H73" s="120" t="s">
        <v>149</v>
      </c>
      <c r="I73" s="118">
        <f t="shared" si="2"/>
        <v>0</v>
      </c>
      <c r="J73" s="119" t="s">
        <v>150</v>
      </c>
      <c r="K73" s="205" t="s">
        <v>333</v>
      </c>
    </row>
    <row r="74" spans="1:12" ht="18" customHeight="1" x14ac:dyDescent="0.2">
      <c r="A74" s="122"/>
      <c r="B74" s="117"/>
      <c r="C74" s="118"/>
      <c r="D74" s="119"/>
      <c r="E74" s="225"/>
      <c r="F74" s="220"/>
      <c r="G74" s="221"/>
      <c r="H74" s="120"/>
      <c r="I74" s="118"/>
      <c r="J74" s="119"/>
      <c r="K74" s="205"/>
    </row>
    <row r="75" spans="1:12" ht="18" customHeight="1" x14ac:dyDescent="0.2">
      <c r="A75" s="122" t="s">
        <v>205</v>
      </c>
      <c r="B75" s="117" t="s">
        <v>149</v>
      </c>
      <c r="C75" s="118">
        <f>SUM('霧島青年会議所正味財産計算書内訳表 (様式)'!CK79)</f>
        <v>15520</v>
      </c>
      <c r="D75" s="119" t="s">
        <v>150</v>
      </c>
      <c r="E75" s="225" t="s">
        <v>149</v>
      </c>
      <c r="F75" s="220">
        <v>15520</v>
      </c>
      <c r="G75" s="221" t="s">
        <v>150</v>
      </c>
      <c r="H75" s="120" t="s">
        <v>149</v>
      </c>
      <c r="I75" s="118">
        <f t="shared" si="2"/>
        <v>0</v>
      </c>
      <c r="J75" s="119" t="s">
        <v>150</v>
      </c>
      <c r="K75" s="203" t="s">
        <v>322</v>
      </c>
    </row>
    <row r="76" spans="1:12" ht="18" customHeight="1" x14ac:dyDescent="0.2">
      <c r="A76" s="122" t="s">
        <v>206</v>
      </c>
      <c r="B76" s="117"/>
      <c r="C76" s="118">
        <f>SUM('霧島青年会議所正味財産計算書内訳表 (様式)'!CK80)</f>
        <v>0</v>
      </c>
      <c r="D76" s="119"/>
      <c r="E76" s="225"/>
      <c r="F76" s="220">
        <f>+F77+F78</f>
        <v>0</v>
      </c>
      <c r="G76" s="221"/>
      <c r="H76" s="120"/>
      <c r="I76" s="118">
        <f t="shared" si="2"/>
        <v>0</v>
      </c>
      <c r="J76" s="119"/>
      <c r="K76" s="121"/>
    </row>
    <row r="77" spans="1:12" ht="18" customHeight="1" x14ac:dyDescent="0.2">
      <c r="A77" s="131" t="s">
        <v>364</v>
      </c>
      <c r="B77" s="117" t="s">
        <v>149</v>
      </c>
      <c r="C77" s="118">
        <f>SUM('霧島青年会議所正味財産計算書内訳表 (様式)'!CK81)</f>
        <v>0</v>
      </c>
      <c r="D77" s="119" t="s">
        <v>150</v>
      </c>
      <c r="E77" s="225" t="s">
        <v>149</v>
      </c>
      <c r="F77" s="220">
        <v>0</v>
      </c>
      <c r="G77" s="221" t="s">
        <v>150</v>
      </c>
      <c r="H77" s="120" t="s">
        <v>149</v>
      </c>
      <c r="I77" s="118">
        <f t="shared" si="2"/>
        <v>0</v>
      </c>
      <c r="J77" s="119" t="s">
        <v>150</v>
      </c>
      <c r="K77" s="121"/>
    </row>
    <row r="78" spans="1:12" ht="18" customHeight="1" x14ac:dyDescent="0.2">
      <c r="A78" s="131" t="s">
        <v>365</v>
      </c>
      <c r="B78" s="117" t="s">
        <v>149</v>
      </c>
      <c r="C78" s="118">
        <f>SUM('霧島青年会議所正味財産計算書内訳表 (様式)'!CK82)</f>
        <v>0</v>
      </c>
      <c r="D78" s="119" t="s">
        <v>150</v>
      </c>
      <c r="E78" s="225" t="s">
        <v>149</v>
      </c>
      <c r="F78" s="220">
        <v>0</v>
      </c>
      <c r="G78" s="221" t="s">
        <v>150</v>
      </c>
      <c r="H78" s="120" t="s">
        <v>149</v>
      </c>
      <c r="I78" s="118">
        <f t="shared" si="2"/>
        <v>0</v>
      </c>
      <c r="J78" s="119" t="s">
        <v>150</v>
      </c>
      <c r="K78" s="121"/>
    </row>
    <row r="79" spans="1:12" ht="18" customHeight="1" x14ac:dyDescent="0.2">
      <c r="A79" s="122" t="s">
        <v>207</v>
      </c>
      <c r="B79" s="117" t="s">
        <v>149</v>
      </c>
      <c r="C79" s="261">
        <f>'霧島青年会議所正味財産計算書内訳表 (様式)'!CK83</f>
        <v>200000</v>
      </c>
      <c r="D79" s="119" t="s">
        <v>150</v>
      </c>
      <c r="E79" s="225" t="s">
        <v>149</v>
      </c>
      <c r="F79" s="220">
        <v>150000</v>
      </c>
      <c r="G79" s="221" t="s">
        <v>150</v>
      </c>
      <c r="H79" s="120" t="s">
        <v>149</v>
      </c>
      <c r="I79" s="261">
        <f t="shared" si="2"/>
        <v>50000</v>
      </c>
      <c r="J79" s="119" t="s">
        <v>150</v>
      </c>
      <c r="K79" s="203"/>
      <c r="L79" s="213" t="s">
        <v>356</v>
      </c>
    </row>
    <row r="80" spans="1:12" ht="18" customHeight="1" x14ac:dyDescent="0.2">
      <c r="A80" s="122" t="s">
        <v>208</v>
      </c>
      <c r="B80" s="117" t="s">
        <v>149</v>
      </c>
      <c r="C80" s="118">
        <f>SUM('霧島青年会議所正味財産計算書内訳表 (様式)'!CK84)</f>
        <v>10100</v>
      </c>
      <c r="D80" s="119" t="s">
        <v>150</v>
      </c>
      <c r="E80" s="225" t="s">
        <v>149</v>
      </c>
      <c r="F80" s="220">
        <v>10100</v>
      </c>
      <c r="G80" s="221" t="s">
        <v>150</v>
      </c>
      <c r="H80" s="120" t="s">
        <v>149</v>
      </c>
      <c r="I80" s="118">
        <f t="shared" si="2"/>
        <v>0</v>
      </c>
      <c r="J80" s="119" t="s">
        <v>150</v>
      </c>
      <c r="K80" s="121"/>
    </row>
    <row r="81" spans="1:11" ht="18" customHeight="1" x14ac:dyDescent="0.2">
      <c r="A81" s="122" t="s">
        <v>209</v>
      </c>
      <c r="B81" s="117" t="s">
        <v>149</v>
      </c>
      <c r="C81" s="118">
        <f>SUM('霧島青年会議所正味財産計算書内訳表 (様式)'!CK85)</f>
        <v>101800</v>
      </c>
      <c r="D81" s="119" t="s">
        <v>150</v>
      </c>
      <c r="E81" s="225" t="s">
        <v>149</v>
      </c>
      <c r="F81" s="220">
        <v>101800</v>
      </c>
      <c r="G81" s="221" t="s">
        <v>150</v>
      </c>
      <c r="H81" s="120" t="s">
        <v>149</v>
      </c>
      <c r="I81" s="118">
        <f t="shared" si="2"/>
        <v>0</v>
      </c>
      <c r="J81" s="119" t="s">
        <v>150</v>
      </c>
      <c r="K81" s="121"/>
    </row>
    <row r="82" spans="1:11" ht="18" customHeight="1" x14ac:dyDescent="0.2">
      <c r="A82" s="122" t="s">
        <v>210</v>
      </c>
      <c r="B82" s="125" t="s">
        <v>149</v>
      </c>
      <c r="C82" s="269">
        <f>'霧島青年会議所正味財産計算書内訳表 (様式)'!CI86</f>
        <v>145641</v>
      </c>
      <c r="D82" s="127" t="s">
        <v>150</v>
      </c>
      <c r="E82" s="222" t="s">
        <v>149</v>
      </c>
      <c r="F82" s="223">
        <v>138359</v>
      </c>
      <c r="G82" s="224" t="s">
        <v>150</v>
      </c>
      <c r="H82" s="120" t="s">
        <v>149</v>
      </c>
      <c r="I82" s="261">
        <f t="shared" si="2"/>
        <v>7282</v>
      </c>
      <c r="J82" s="119" t="s">
        <v>150</v>
      </c>
      <c r="K82" s="121"/>
    </row>
    <row r="83" spans="1:11" ht="18" customHeight="1" x14ac:dyDescent="0.2">
      <c r="A83" s="122" t="s">
        <v>211</v>
      </c>
      <c r="B83" s="143"/>
      <c r="C83" s="133">
        <f>SUM('霧島青年会議所正味財産計算書内訳表 (様式)'!CK87)</f>
        <v>1053987</v>
      </c>
      <c r="D83" s="144"/>
      <c r="E83" s="230"/>
      <c r="F83" s="231">
        <f>SUM(F84:F85)</f>
        <v>1011369</v>
      </c>
      <c r="G83" s="232"/>
      <c r="H83" s="145"/>
      <c r="I83" s="133">
        <f t="shared" si="2"/>
        <v>42618</v>
      </c>
      <c r="J83" s="144"/>
      <c r="K83" s="146"/>
    </row>
    <row r="84" spans="1:11" ht="18" customHeight="1" x14ac:dyDescent="0.2">
      <c r="A84" s="122" t="s">
        <v>212</v>
      </c>
      <c r="B84" s="117" t="s">
        <v>149</v>
      </c>
      <c r="C84" s="261">
        <f>SUM('霧島青年会議所正味財産計算書内訳表 (様式)'!CK88)</f>
        <v>1053987</v>
      </c>
      <c r="D84" s="119" t="s">
        <v>150</v>
      </c>
      <c r="E84" s="225" t="s">
        <v>149</v>
      </c>
      <c r="F84" s="220">
        <v>1011369</v>
      </c>
      <c r="G84" s="221" t="s">
        <v>150</v>
      </c>
      <c r="H84" s="120" t="s">
        <v>149</v>
      </c>
      <c r="I84" s="261">
        <f t="shared" si="2"/>
        <v>42618</v>
      </c>
      <c r="J84" s="119" t="s">
        <v>150</v>
      </c>
      <c r="K84" s="121"/>
    </row>
    <row r="85" spans="1:11" ht="18" customHeight="1" x14ac:dyDescent="0.2">
      <c r="A85" s="122" t="s">
        <v>213</v>
      </c>
      <c r="B85" s="128" t="s">
        <v>149</v>
      </c>
      <c r="C85" s="126">
        <f>SUM('霧島青年会議所正味財産計算書内訳表 (様式)'!CK89)</f>
        <v>0</v>
      </c>
      <c r="D85" s="127" t="s">
        <v>150</v>
      </c>
      <c r="E85" s="222" t="s">
        <v>149</v>
      </c>
      <c r="F85" s="223">
        <v>0</v>
      </c>
      <c r="G85" s="224" t="s">
        <v>150</v>
      </c>
      <c r="H85" s="129" t="s">
        <v>149</v>
      </c>
      <c r="I85" s="126">
        <f t="shared" si="2"/>
        <v>0</v>
      </c>
      <c r="J85" s="127" t="s">
        <v>150</v>
      </c>
      <c r="K85" s="130"/>
    </row>
    <row r="86" spans="1:11" ht="18" customHeight="1" x14ac:dyDescent="0.2">
      <c r="A86" s="122" t="s">
        <v>214</v>
      </c>
      <c r="B86" s="117"/>
      <c r="C86" s="123">
        <f>SUM('霧島青年会議所正味財産計算書内訳表 (様式)'!CK90)</f>
        <v>0</v>
      </c>
      <c r="D86" s="119"/>
      <c r="E86" s="219"/>
      <c r="F86" s="218">
        <f>SUM(F87,F92,F93)</f>
        <v>0</v>
      </c>
      <c r="G86" s="221"/>
      <c r="H86" s="120"/>
      <c r="I86" s="123">
        <f t="shared" si="2"/>
        <v>0</v>
      </c>
      <c r="J86" s="119"/>
      <c r="K86" s="124"/>
    </row>
    <row r="87" spans="1:11" ht="18" customHeight="1" x14ac:dyDescent="0.2">
      <c r="A87" s="122" t="s">
        <v>215</v>
      </c>
      <c r="B87" s="117"/>
      <c r="C87" s="118">
        <f>SUM('霧島青年会議所正味財産計算書内訳表 (様式)'!CK91)</f>
        <v>0</v>
      </c>
      <c r="D87" s="119"/>
      <c r="E87" s="225"/>
      <c r="F87" s="220">
        <f>SUM(F88:F91)</f>
        <v>0</v>
      </c>
      <c r="G87" s="221"/>
      <c r="H87" s="120"/>
      <c r="I87" s="118">
        <f t="shared" si="2"/>
        <v>0</v>
      </c>
      <c r="J87" s="119"/>
      <c r="K87" s="121"/>
    </row>
    <row r="88" spans="1:11" ht="18" customHeight="1" x14ac:dyDescent="0.2">
      <c r="A88" s="131" t="s">
        <v>216</v>
      </c>
      <c r="B88" s="117" t="s">
        <v>149</v>
      </c>
      <c r="C88" s="132">
        <f>SUM('霧島青年会議所正味財産計算書内訳表 (様式)'!CK92)</f>
        <v>0</v>
      </c>
      <c r="D88" s="119" t="s">
        <v>150</v>
      </c>
      <c r="E88" s="225" t="s">
        <v>149</v>
      </c>
      <c r="F88" s="220">
        <v>0</v>
      </c>
      <c r="G88" s="221" t="s">
        <v>150</v>
      </c>
      <c r="H88" s="120" t="s">
        <v>149</v>
      </c>
      <c r="I88" s="118">
        <f t="shared" si="2"/>
        <v>0</v>
      </c>
      <c r="J88" s="119" t="s">
        <v>150</v>
      </c>
      <c r="K88" s="121"/>
    </row>
    <row r="89" spans="1:11" ht="18" customHeight="1" x14ac:dyDescent="0.2">
      <c r="A89" s="131" t="s">
        <v>217</v>
      </c>
      <c r="B89" s="117" t="s">
        <v>149</v>
      </c>
      <c r="C89" s="118">
        <f>SUM('霧島青年会議所正味財産計算書内訳表 (様式)'!CK93)</f>
        <v>0</v>
      </c>
      <c r="D89" s="119" t="s">
        <v>150</v>
      </c>
      <c r="E89" s="225" t="s">
        <v>149</v>
      </c>
      <c r="F89" s="220">
        <v>0</v>
      </c>
      <c r="G89" s="221" t="s">
        <v>150</v>
      </c>
      <c r="H89" s="120" t="s">
        <v>149</v>
      </c>
      <c r="I89" s="118">
        <f t="shared" si="2"/>
        <v>0</v>
      </c>
      <c r="J89" s="119" t="s">
        <v>150</v>
      </c>
      <c r="K89" s="121"/>
    </row>
    <row r="90" spans="1:11" ht="18" customHeight="1" x14ac:dyDescent="0.2">
      <c r="A90" s="131" t="s">
        <v>218</v>
      </c>
      <c r="B90" s="117" t="s">
        <v>149</v>
      </c>
      <c r="C90" s="118">
        <f>SUM('霧島青年会議所正味財産計算書内訳表 (様式)'!CK94)</f>
        <v>0</v>
      </c>
      <c r="D90" s="119" t="s">
        <v>150</v>
      </c>
      <c r="E90" s="225" t="s">
        <v>149</v>
      </c>
      <c r="F90" s="220">
        <v>0</v>
      </c>
      <c r="G90" s="221" t="s">
        <v>150</v>
      </c>
      <c r="H90" s="120" t="s">
        <v>149</v>
      </c>
      <c r="I90" s="118">
        <f t="shared" si="2"/>
        <v>0</v>
      </c>
      <c r="J90" s="119" t="s">
        <v>150</v>
      </c>
      <c r="K90" s="121"/>
    </row>
    <row r="91" spans="1:11" ht="18" customHeight="1" x14ac:dyDescent="0.2">
      <c r="A91" s="131" t="s">
        <v>219</v>
      </c>
      <c r="B91" s="117" t="s">
        <v>149</v>
      </c>
      <c r="C91" s="118">
        <f>SUM('霧島青年会議所正味財産計算書内訳表 (様式)'!CK95)</f>
        <v>0</v>
      </c>
      <c r="D91" s="119" t="s">
        <v>150</v>
      </c>
      <c r="E91" s="225" t="s">
        <v>149</v>
      </c>
      <c r="F91" s="220">
        <v>0</v>
      </c>
      <c r="G91" s="221" t="s">
        <v>150</v>
      </c>
      <c r="H91" s="120" t="s">
        <v>149</v>
      </c>
      <c r="I91" s="118">
        <f t="shared" si="2"/>
        <v>0</v>
      </c>
      <c r="J91" s="119" t="s">
        <v>150</v>
      </c>
      <c r="K91" s="121"/>
    </row>
    <row r="92" spans="1:11" ht="18" customHeight="1" x14ac:dyDescent="0.2">
      <c r="A92" s="122" t="s">
        <v>220</v>
      </c>
      <c r="B92" s="117" t="s">
        <v>149</v>
      </c>
      <c r="C92" s="118">
        <f>SUM('霧島青年会議所正味財産計算書内訳表 (様式)'!CK96)</f>
        <v>0</v>
      </c>
      <c r="D92" s="119" t="s">
        <v>150</v>
      </c>
      <c r="E92" s="225" t="s">
        <v>149</v>
      </c>
      <c r="F92" s="220">
        <v>0</v>
      </c>
      <c r="G92" s="221" t="s">
        <v>150</v>
      </c>
      <c r="H92" s="120" t="s">
        <v>149</v>
      </c>
      <c r="I92" s="118">
        <f t="shared" si="2"/>
        <v>0</v>
      </c>
      <c r="J92" s="119" t="s">
        <v>150</v>
      </c>
      <c r="K92" s="121"/>
    </row>
    <row r="93" spans="1:11" ht="18" customHeight="1" x14ac:dyDescent="0.2">
      <c r="A93" s="122" t="s">
        <v>221</v>
      </c>
      <c r="B93" s="117" t="s">
        <v>149</v>
      </c>
      <c r="C93" s="118">
        <f>SUM('霧島青年会議所正味財産計算書内訳表 (様式)'!CK97)</f>
        <v>0</v>
      </c>
      <c r="D93" s="127" t="s">
        <v>150</v>
      </c>
      <c r="E93" s="225" t="s">
        <v>149</v>
      </c>
      <c r="F93" s="220">
        <v>0</v>
      </c>
      <c r="G93" s="224" t="s">
        <v>150</v>
      </c>
      <c r="H93" s="120" t="s">
        <v>149</v>
      </c>
      <c r="I93" s="147">
        <f t="shared" si="2"/>
        <v>0</v>
      </c>
      <c r="J93" s="127" t="s">
        <v>150</v>
      </c>
      <c r="K93" s="121"/>
    </row>
    <row r="94" spans="1:11" ht="18" customHeight="1" x14ac:dyDescent="0.2">
      <c r="A94" s="137" t="s">
        <v>222</v>
      </c>
      <c r="B94" s="138"/>
      <c r="C94" s="139">
        <f>SUM('霧島青年会議所正味財産計算書内訳表 (様式)'!CK98)</f>
        <v>4085600</v>
      </c>
      <c r="D94" s="140"/>
      <c r="E94" s="227"/>
      <c r="F94" s="228">
        <f>SUM(F45,F49,F83,F86)</f>
        <v>3877000</v>
      </c>
      <c r="G94" s="229"/>
      <c r="H94" s="141"/>
      <c r="I94" s="148">
        <f t="shared" si="2"/>
        <v>208600</v>
      </c>
      <c r="J94" s="140"/>
      <c r="K94" s="142"/>
    </row>
    <row r="95" spans="1:11" ht="18" customHeight="1" x14ac:dyDescent="0.2">
      <c r="A95" s="137" t="s">
        <v>223</v>
      </c>
      <c r="B95" s="149"/>
      <c r="C95" s="139">
        <f>SUM('霧島青年会議所正味財産計算書内訳表 (様式)'!CK99)</f>
        <v>0</v>
      </c>
      <c r="D95" s="150"/>
      <c r="E95" s="233"/>
      <c r="F95" s="228">
        <f>SUM(F43-F94)</f>
        <v>0</v>
      </c>
      <c r="G95" s="234"/>
      <c r="H95" s="151"/>
      <c r="I95" s="148">
        <f>SUM(C95-F95)</f>
        <v>0</v>
      </c>
      <c r="J95" s="150"/>
      <c r="K95" s="142"/>
    </row>
    <row r="96" spans="1:11" ht="18" customHeight="1" x14ac:dyDescent="0.2">
      <c r="A96" s="152" t="s">
        <v>224</v>
      </c>
      <c r="B96" s="149"/>
      <c r="C96" s="153">
        <f>SUM('霧島青年会議所正味財産計算書内訳表 (様式)'!CK100)</f>
        <v>0</v>
      </c>
      <c r="D96" s="150"/>
      <c r="E96" s="233"/>
      <c r="F96" s="235">
        <v>0</v>
      </c>
      <c r="G96" s="234"/>
      <c r="H96" s="151"/>
      <c r="I96" s="153">
        <f t="shared" si="2"/>
        <v>0</v>
      </c>
      <c r="J96" s="150"/>
      <c r="K96" s="154"/>
    </row>
    <row r="97" spans="1:11" ht="18" customHeight="1" x14ac:dyDescent="0.2">
      <c r="A97" s="152" t="s">
        <v>225</v>
      </c>
      <c r="B97" s="149"/>
      <c r="C97" s="153">
        <f>SUM('霧島青年会議所正味財産計算書内訳表 (様式)'!CK101)</f>
        <v>0</v>
      </c>
      <c r="D97" s="150"/>
      <c r="E97" s="233"/>
      <c r="F97" s="235">
        <f>SUM(F96)</f>
        <v>0</v>
      </c>
      <c r="G97" s="234"/>
      <c r="H97" s="151"/>
      <c r="I97" s="153">
        <f t="shared" si="2"/>
        <v>0</v>
      </c>
      <c r="J97" s="150"/>
      <c r="K97" s="154"/>
    </row>
    <row r="98" spans="1:11" ht="18" customHeight="1" x14ac:dyDescent="0.2">
      <c r="A98" s="137" t="s">
        <v>226</v>
      </c>
      <c r="B98" s="149"/>
      <c r="C98" s="139">
        <f>SUM('霧島青年会議所正味財産計算書内訳表 (様式)'!CK102)</f>
        <v>0</v>
      </c>
      <c r="D98" s="140"/>
      <c r="E98" s="236"/>
      <c r="F98" s="228">
        <f>SUM(F95,F97)</f>
        <v>0</v>
      </c>
      <c r="G98" s="229"/>
      <c r="H98" s="155"/>
      <c r="I98" s="139">
        <f t="shared" si="2"/>
        <v>0</v>
      </c>
      <c r="J98" s="140"/>
      <c r="K98" s="142"/>
    </row>
    <row r="99" spans="1:11" ht="18" customHeight="1" x14ac:dyDescent="0.2">
      <c r="A99" s="122" t="s">
        <v>227</v>
      </c>
      <c r="B99" s="117"/>
      <c r="C99" s="118"/>
      <c r="D99" s="119"/>
      <c r="E99" s="219"/>
      <c r="F99" s="220"/>
      <c r="G99" s="221"/>
      <c r="H99" s="120"/>
      <c r="I99" s="118"/>
      <c r="J99" s="119"/>
      <c r="K99" s="121"/>
    </row>
    <row r="100" spans="1:11" ht="18" customHeight="1" x14ac:dyDescent="0.2">
      <c r="A100" s="122" t="s">
        <v>228</v>
      </c>
      <c r="B100" s="117"/>
      <c r="C100" s="118"/>
      <c r="D100" s="119"/>
      <c r="E100" s="219"/>
      <c r="F100" s="220"/>
      <c r="G100" s="221"/>
      <c r="H100" s="120"/>
      <c r="I100" s="118"/>
      <c r="J100" s="119"/>
      <c r="K100" s="121"/>
    </row>
    <row r="101" spans="1:11" ht="18" customHeight="1" x14ac:dyDescent="0.2">
      <c r="A101" s="122" t="s">
        <v>229</v>
      </c>
      <c r="B101" s="117"/>
      <c r="C101" s="123">
        <f>SUM('霧島青年会議所正味財産計算書内訳表 (様式)'!CK105)</f>
        <v>0</v>
      </c>
      <c r="D101" s="119"/>
      <c r="E101" s="219"/>
      <c r="F101" s="218">
        <f>SUM(F102:F104)</f>
        <v>0</v>
      </c>
      <c r="G101" s="221"/>
      <c r="H101" s="120"/>
      <c r="I101" s="123">
        <f t="shared" ref="I101:I106" si="3">SUM(C101-F101)</f>
        <v>0</v>
      </c>
      <c r="J101" s="119"/>
      <c r="K101" s="124"/>
    </row>
    <row r="102" spans="1:11" ht="18" customHeight="1" x14ac:dyDescent="0.2">
      <c r="A102" s="122" t="s">
        <v>230</v>
      </c>
      <c r="B102" s="117" t="s">
        <v>149</v>
      </c>
      <c r="C102" s="118">
        <f>SUM('霧島青年会議所正味財産計算書内訳表 (様式)'!CK106)</f>
        <v>0</v>
      </c>
      <c r="D102" s="119" t="s">
        <v>150</v>
      </c>
      <c r="E102" s="225" t="s">
        <v>149</v>
      </c>
      <c r="F102" s="220">
        <v>0</v>
      </c>
      <c r="G102" s="221" t="s">
        <v>150</v>
      </c>
      <c r="H102" s="120" t="s">
        <v>149</v>
      </c>
      <c r="I102" s="118">
        <f t="shared" si="3"/>
        <v>0</v>
      </c>
      <c r="J102" s="119" t="s">
        <v>150</v>
      </c>
      <c r="K102" s="121"/>
    </row>
    <row r="103" spans="1:11" ht="18" customHeight="1" x14ac:dyDescent="0.2">
      <c r="A103" s="122" t="s">
        <v>231</v>
      </c>
      <c r="B103" s="117" t="s">
        <v>149</v>
      </c>
      <c r="C103" s="118">
        <f>SUM('霧島青年会議所正味財産計算書内訳表 (様式)'!CK107)</f>
        <v>0</v>
      </c>
      <c r="D103" s="119" t="s">
        <v>150</v>
      </c>
      <c r="E103" s="225" t="s">
        <v>149</v>
      </c>
      <c r="F103" s="220">
        <v>0</v>
      </c>
      <c r="G103" s="221" t="s">
        <v>150</v>
      </c>
      <c r="H103" s="120" t="s">
        <v>149</v>
      </c>
      <c r="I103" s="118">
        <f t="shared" si="3"/>
        <v>0</v>
      </c>
      <c r="J103" s="119" t="s">
        <v>150</v>
      </c>
      <c r="K103" s="121"/>
    </row>
    <row r="104" spans="1:11" ht="18" customHeight="1" x14ac:dyDescent="0.2">
      <c r="A104" s="122" t="s">
        <v>232</v>
      </c>
      <c r="B104" s="117" t="s">
        <v>149</v>
      </c>
      <c r="C104" s="118">
        <f>SUM('霧島青年会議所正味財産計算書内訳表 (様式)'!CK108)</f>
        <v>0</v>
      </c>
      <c r="D104" s="119" t="s">
        <v>150</v>
      </c>
      <c r="E104" s="225" t="s">
        <v>149</v>
      </c>
      <c r="F104" s="220">
        <v>0</v>
      </c>
      <c r="G104" s="221" t="s">
        <v>150</v>
      </c>
      <c r="H104" s="120" t="s">
        <v>149</v>
      </c>
      <c r="I104" s="118">
        <f t="shared" si="3"/>
        <v>0</v>
      </c>
      <c r="J104" s="119" t="s">
        <v>150</v>
      </c>
      <c r="K104" s="121"/>
    </row>
    <row r="105" spans="1:11" ht="18" customHeight="1" x14ac:dyDescent="0.2">
      <c r="A105" s="122" t="s">
        <v>233</v>
      </c>
      <c r="B105" s="117"/>
      <c r="C105" s="123">
        <f>SUM('霧島青年会議所正味財産計算書内訳表 (様式)'!CK109)</f>
        <v>0</v>
      </c>
      <c r="D105" s="119"/>
      <c r="E105" s="219"/>
      <c r="F105" s="218">
        <v>0</v>
      </c>
      <c r="G105" s="221"/>
      <c r="H105" s="120"/>
      <c r="I105" s="123">
        <f t="shared" si="3"/>
        <v>0</v>
      </c>
      <c r="J105" s="119"/>
      <c r="K105" s="124"/>
    </row>
    <row r="106" spans="1:11" ht="18" customHeight="1" x14ac:dyDescent="0.2">
      <c r="A106" s="137" t="s">
        <v>234</v>
      </c>
      <c r="B106" s="138"/>
      <c r="C106" s="139">
        <f>SUM('霧島青年会議所正味財産計算書内訳表 (様式)'!CK110)</f>
        <v>0</v>
      </c>
      <c r="D106" s="150"/>
      <c r="E106" s="237"/>
      <c r="F106" s="228">
        <f>SUM(F101,F105)</f>
        <v>0</v>
      </c>
      <c r="G106" s="234"/>
      <c r="H106" s="156"/>
      <c r="I106" s="139">
        <f t="shared" si="3"/>
        <v>0</v>
      </c>
      <c r="J106" s="150"/>
      <c r="K106" s="142"/>
    </row>
    <row r="107" spans="1:11" ht="18" customHeight="1" x14ac:dyDescent="0.2">
      <c r="A107" s="122" t="s">
        <v>235</v>
      </c>
      <c r="B107" s="117"/>
      <c r="C107" s="118"/>
      <c r="D107" s="119"/>
      <c r="E107" s="219"/>
      <c r="F107" s="220"/>
      <c r="G107" s="221"/>
      <c r="H107" s="120"/>
      <c r="I107" s="118"/>
      <c r="J107" s="119"/>
      <c r="K107" s="121"/>
    </row>
    <row r="108" spans="1:11" ht="18" customHeight="1" x14ac:dyDescent="0.2">
      <c r="A108" s="122" t="s">
        <v>236</v>
      </c>
      <c r="B108" s="117"/>
      <c r="C108" s="123">
        <f>SUM('霧島青年会議所正味財産計算書内訳表 (様式)'!CK112)</f>
        <v>0</v>
      </c>
      <c r="D108" s="119"/>
      <c r="E108" s="219"/>
      <c r="F108" s="218">
        <v>0</v>
      </c>
      <c r="G108" s="221"/>
      <c r="H108" s="120"/>
      <c r="I108" s="123">
        <f t="shared" ref="I108:I113" si="4">SUM(C108-F108)</f>
        <v>0</v>
      </c>
      <c r="J108" s="119"/>
      <c r="K108" s="124"/>
    </row>
    <row r="109" spans="1:11" ht="18" customHeight="1" x14ac:dyDescent="0.2">
      <c r="A109" s="122" t="s">
        <v>237</v>
      </c>
      <c r="B109" s="117"/>
      <c r="C109" s="123">
        <f>SUM('霧島青年会議所正味財産計算書内訳表 (様式)'!CK113)</f>
        <v>0</v>
      </c>
      <c r="D109" s="119"/>
      <c r="E109" s="219"/>
      <c r="F109" s="218">
        <f>SUM(F110)</f>
        <v>0</v>
      </c>
      <c r="G109" s="221"/>
      <c r="H109" s="120"/>
      <c r="I109" s="123">
        <f t="shared" si="4"/>
        <v>0</v>
      </c>
      <c r="J109" s="119"/>
      <c r="K109" s="124"/>
    </row>
    <row r="110" spans="1:11" ht="18" customHeight="1" x14ac:dyDescent="0.2">
      <c r="A110" s="122" t="s">
        <v>238</v>
      </c>
      <c r="B110" s="157" t="s">
        <v>149</v>
      </c>
      <c r="C110" s="147">
        <f>SUM('霧島青年会議所正味財産計算書内訳表 (様式)'!CK114)</f>
        <v>0</v>
      </c>
      <c r="D110" s="158" t="s">
        <v>150</v>
      </c>
      <c r="E110" s="238" t="s">
        <v>149</v>
      </c>
      <c r="F110" s="239">
        <v>0</v>
      </c>
      <c r="G110" s="240" t="s">
        <v>150</v>
      </c>
      <c r="H110" s="159" t="s">
        <v>149</v>
      </c>
      <c r="I110" s="147">
        <f t="shared" si="4"/>
        <v>0</v>
      </c>
      <c r="J110" s="158" t="s">
        <v>150</v>
      </c>
      <c r="K110" s="160"/>
    </row>
    <row r="111" spans="1:11" ht="18" customHeight="1" x14ac:dyDescent="0.2">
      <c r="A111" s="137" t="s">
        <v>239</v>
      </c>
      <c r="B111" s="161"/>
      <c r="C111" s="148">
        <f>SUM('霧島青年会議所正味財産計算書内訳表 (様式)'!CK115)</f>
        <v>0</v>
      </c>
      <c r="D111" s="158"/>
      <c r="E111" s="241"/>
      <c r="F111" s="242">
        <f>SUM(F108:F109)</f>
        <v>0</v>
      </c>
      <c r="G111" s="240"/>
      <c r="H111" s="162"/>
      <c r="I111" s="148">
        <f t="shared" si="4"/>
        <v>0</v>
      </c>
      <c r="J111" s="158"/>
      <c r="K111" s="163"/>
    </row>
    <row r="112" spans="1:11" ht="18" customHeight="1" x14ac:dyDescent="0.2">
      <c r="A112" s="137" t="s">
        <v>240</v>
      </c>
      <c r="B112" s="138"/>
      <c r="C112" s="139">
        <f>SUM('霧島青年会議所正味財産計算書内訳表 (様式)'!CK116)</f>
        <v>0</v>
      </c>
      <c r="D112" s="150"/>
      <c r="E112" s="237"/>
      <c r="F112" s="228">
        <f>SUM(F106-F111)</f>
        <v>0</v>
      </c>
      <c r="G112" s="234"/>
      <c r="H112" s="156"/>
      <c r="I112" s="139">
        <f t="shared" si="4"/>
        <v>0</v>
      </c>
      <c r="J112" s="150"/>
      <c r="K112" s="142"/>
    </row>
    <row r="113" spans="1:11" ht="18" customHeight="1" x14ac:dyDescent="0.2">
      <c r="A113" s="137" t="s">
        <v>241</v>
      </c>
      <c r="B113" s="164"/>
      <c r="C113" s="123">
        <f>SUM('霧島青年会議所正味財産計算書内訳表 (様式)'!CK117)</f>
        <v>0</v>
      </c>
      <c r="D113" s="165"/>
      <c r="E113" s="243"/>
      <c r="F113" s="218">
        <f>SUM(F98,F112)</f>
        <v>0</v>
      </c>
      <c r="G113" s="244"/>
      <c r="H113" s="166"/>
      <c r="I113" s="139">
        <f t="shared" si="4"/>
        <v>0</v>
      </c>
      <c r="J113" s="165"/>
      <c r="K113" s="214"/>
    </row>
    <row r="114" spans="1:11" ht="18" customHeight="1" x14ac:dyDescent="0.2">
      <c r="A114" s="152" t="s">
        <v>242</v>
      </c>
      <c r="B114" s="138"/>
      <c r="C114" s="153">
        <f>SUM('霧島青年会議所正味財産計算書内訳表 (様式)'!CK118)</f>
        <v>2612000</v>
      </c>
      <c r="D114" s="150"/>
      <c r="E114" s="237"/>
      <c r="F114" s="235">
        <v>2612000</v>
      </c>
      <c r="G114" s="234"/>
      <c r="H114" s="156"/>
      <c r="I114" s="153">
        <f>SUM(C114-F114)</f>
        <v>0</v>
      </c>
      <c r="J114" s="150"/>
      <c r="K114" s="212"/>
    </row>
    <row r="115" spans="1:11" ht="18" customHeight="1" x14ac:dyDescent="0.2">
      <c r="A115" s="137" t="s">
        <v>243</v>
      </c>
      <c r="B115" s="138"/>
      <c r="C115" s="139">
        <f>SUM('霧島青年会議所正味財産計算書内訳表 (様式)'!CK119)</f>
        <v>2612000</v>
      </c>
      <c r="D115" s="140"/>
      <c r="E115" s="227"/>
      <c r="F115" s="228">
        <f>SUM(F113:F114)</f>
        <v>2612000</v>
      </c>
      <c r="G115" s="229"/>
      <c r="H115" s="141"/>
      <c r="I115" s="139">
        <f>SUM(C115-F115)</f>
        <v>0</v>
      </c>
      <c r="J115" s="140"/>
      <c r="K115" s="142"/>
    </row>
    <row r="116" spans="1:11" ht="18" customHeight="1" x14ac:dyDescent="0.2">
      <c r="A116" s="116" t="s">
        <v>244</v>
      </c>
      <c r="B116" s="117"/>
      <c r="C116" s="118"/>
      <c r="D116" s="119"/>
      <c r="E116" s="219"/>
      <c r="F116" s="220"/>
      <c r="G116" s="221"/>
      <c r="H116" s="120"/>
      <c r="I116" s="118"/>
      <c r="J116" s="119"/>
      <c r="K116" s="121"/>
    </row>
    <row r="117" spans="1:11" ht="18" customHeight="1" x14ac:dyDescent="0.2">
      <c r="A117" s="122" t="s">
        <v>245</v>
      </c>
      <c r="B117" s="117"/>
      <c r="C117" s="126">
        <f>SUM('霧島青年会議所正味財産計算書内訳表 (様式)'!CK121)</f>
        <v>0</v>
      </c>
      <c r="D117" s="119"/>
      <c r="E117" s="219"/>
      <c r="F117" s="220">
        <v>0</v>
      </c>
      <c r="G117" s="221"/>
      <c r="H117" s="120"/>
      <c r="I117" s="126">
        <f t="shared" ref="I117:I126" si="5">SUM(C117-F117)</f>
        <v>0</v>
      </c>
      <c r="J117" s="119"/>
      <c r="K117" s="121"/>
    </row>
    <row r="118" spans="1:11" ht="18" customHeight="1" x14ac:dyDescent="0.2">
      <c r="A118" s="122" t="s">
        <v>246</v>
      </c>
      <c r="B118" s="167"/>
      <c r="C118" s="168">
        <f>SUM('霧島青年会議所正味財産計算書内訳表 (様式)'!CK122)</f>
        <v>0</v>
      </c>
      <c r="D118" s="169"/>
      <c r="E118" s="245"/>
      <c r="F118" s="246">
        <v>0</v>
      </c>
      <c r="G118" s="247"/>
      <c r="H118" s="170"/>
      <c r="I118" s="168">
        <f t="shared" si="5"/>
        <v>0</v>
      </c>
      <c r="J118" s="169"/>
      <c r="K118" s="171"/>
    </row>
    <row r="119" spans="1:11" ht="18" customHeight="1" x14ac:dyDescent="0.2">
      <c r="A119" s="122" t="s">
        <v>247</v>
      </c>
      <c r="B119" s="172"/>
      <c r="C119" s="168">
        <f>SUM('霧島青年会議所正味財産計算書内訳表 (様式)'!CK123)</f>
        <v>0</v>
      </c>
      <c r="D119" s="169"/>
      <c r="E119" s="245"/>
      <c r="F119" s="246">
        <v>0</v>
      </c>
      <c r="G119" s="247"/>
      <c r="H119" s="173"/>
      <c r="I119" s="168">
        <f t="shared" si="5"/>
        <v>0</v>
      </c>
      <c r="J119" s="169"/>
      <c r="K119" s="171"/>
    </row>
    <row r="120" spans="1:11" ht="18" customHeight="1" x14ac:dyDescent="0.2">
      <c r="A120" s="122" t="s">
        <v>248</v>
      </c>
      <c r="B120" s="167"/>
      <c r="C120" s="168">
        <f>SUM('霧島青年会議所正味財産計算書内訳表 (様式)'!CK124)</f>
        <v>0</v>
      </c>
      <c r="D120" s="169"/>
      <c r="E120" s="245"/>
      <c r="F120" s="246">
        <v>0</v>
      </c>
      <c r="G120" s="247"/>
      <c r="H120" s="170"/>
      <c r="I120" s="168">
        <f t="shared" si="5"/>
        <v>0</v>
      </c>
      <c r="J120" s="169"/>
      <c r="K120" s="171"/>
    </row>
    <row r="121" spans="1:11" ht="18" customHeight="1" x14ac:dyDescent="0.2">
      <c r="A121" s="122" t="s">
        <v>249</v>
      </c>
      <c r="B121" s="172"/>
      <c r="C121" s="168">
        <f>SUM('霧島青年会議所正味財産計算書内訳表 (様式)'!CK125)</f>
        <v>0</v>
      </c>
      <c r="D121" s="169"/>
      <c r="E121" s="245"/>
      <c r="F121" s="246">
        <v>0</v>
      </c>
      <c r="G121" s="247"/>
      <c r="H121" s="173"/>
      <c r="I121" s="168">
        <f t="shared" si="5"/>
        <v>0</v>
      </c>
      <c r="J121" s="169"/>
      <c r="K121" s="171"/>
    </row>
    <row r="122" spans="1:11" ht="18" customHeight="1" x14ac:dyDescent="0.2">
      <c r="A122" s="122" t="s">
        <v>250</v>
      </c>
      <c r="B122" s="174"/>
      <c r="C122" s="175">
        <f>SUM('霧島青年会議所正味財産計算書内訳表 (様式)'!CK126)</f>
        <v>0</v>
      </c>
      <c r="D122" s="158"/>
      <c r="E122" s="248"/>
      <c r="F122" s="239">
        <v>0</v>
      </c>
      <c r="G122" s="240"/>
      <c r="H122" s="176"/>
      <c r="I122" s="175">
        <f t="shared" si="5"/>
        <v>0</v>
      </c>
      <c r="J122" s="158"/>
      <c r="K122" s="160"/>
    </row>
    <row r="123" spans="1:11" ht="18" customHeight="1" x14ac:dyDescent="0.2">
      <c r="A123" s="137" t="s">
        <v>251</v>
      </c>
      <c r="B123" s="161"/>
      <c r="C123" s="123">
        <f>SUM('霧島青年会議所正味財産計算書内訳表 (様式)'!CK127)</f>
        <v>0</v>
      </c>
      <c r="D123" s="119"/>
      <c r="E123" s="241"/>
      <c r="F123" s="218">
        <f>SUM(F117:F122)</f>
        <v>0</v>
      </c>
      <c r="G123" s="221"/>
      <c r="H123" s="162"/>
      <c r="I123" s="123">
        <f t="shared" si="5"/>
        <v>0</v>
      </c>
      <c r="J123" s="119"/>
      <c r="K123" s="124"/>
    </row>
    <row r="124" spans="1:11" ht="18" customHeight="1" x14ac:dyDescent="0.2">
      <c r="A124" s="152" t="s">
        <v>252</v>
      </c>
      <c r="B124" s="138"/>
      <c r="C124" s="153">
        <f>SUM('霧島青年会議所正味財産計算書内訳表 (様式)'!CK128)</f>
        <v>0</v>
      </c>
      <c r="D124" s="150"/>
      <c r="E124" s="237"/>
      <c r="F124" s="235">
        <v>0</v>
      </c>
      <c r="G124" s="234"/>
      <c r="H124" s="156"/>
      <c r="I124" s="153">
        <f t="shared" si="5"/>
        <v>0</v>
      </c>
      <c r="J124" s="150"/>
      <c r="K124" s="154"/>
    </row>
    <row r="125" spans="1:11" ht="18" customHeight="1" x14ac:dyDescent="0.2">
      <c r="A125" s="137" t="s">
        <v>253</v>
      </c>
      <c r="B125" s="161"/>
      <c r="C125" s="123">
        <f>SUM('霧島青年会議所正味財産計算書内訳表 (様式)'!CK129)</f>
        <v>0</v>
      </c>
      <c r="D125" s="119"/>
      <c r="E125" s="241"/>
      <c r="F125" s="218">
        <f>SUM(F123:F124)</f>
        <v>0</v>
      </c>
      <c r="G125" s="221"/>
      <c r="H125" s="162"/>
      <c r="I125" s="123">
        <f t="shared" si="5"/>
        <v>0</v>
      </c>
      <c r="J125" s="119"/>
      <c r="K125" s="124"/>
    </row>
    <row r="126" spans="1:11" ht="18" customHeight="1" thickBot="1" x14ac:dyDescent="0.25">
      <c r="A126" s="177" t="s">
        <v>254</v>
      </c>
      <c r="B126" s="178"/>
      <c r="C126" s="179">
        <f>SUM('霧島青年会議所正味財産計算書内訳表 (様式)'!CK130)</f>
        <v>2612000</v>
      </c>
      <c r="D126" s="180"/>
      <c r="E126" s="249"/>
      <c r="F126" s="250">
        <f>SUM(F115,F125)</f>
        <v>2612000</v>
      </c>
      <c r="G126" s="251"/>
      <c r="H126" s="181"/>
      <c r="I126" s="179">
        <f t="shared" si="5"/>
        <v>0</v>
      </c>
      <c r="J126" s="180"/>
      <c r="K126" s="210"/>
    </row>
    <row r="127" spans="1:11" ht="6.75" customHeight="1" x14ac:dyDescent="0.2"/>
    <row r="128" spans="1:11" ht="13" x14ac:dyDescent="0.2">
      <c r="A128" s="182"/>
      <c r="B128" s="182"/>
      <c r="C128" s="254"/>
      <c r="D128" s="183"/>
      <c r="E128" s="182"/>
      <c r="F128" s="183"/>
      <c r="G128" s="183"/>
      <c r="H128" s="182"/>
      <c r="I128" s="183"/>
      <c r="J128" s="183"/>
      <c r="K128" s="183"/>
    </row>
  </sheetData>
  <mergeCells count="7">
    <mergeCell ref="A1:K1"/>
    <mergeCell ref="A2:K2"/>
    <mergeCell ref="F3:G3"/>
    <mergeCell ref="B4:D4"/>
    <mergeCell ref="E4:G4"/>
    <mergeCell ref="H4:J4"/>
    <mergeCell ref="C3:D3"/>
  </mergeCells>
  <phoneticPr fontId="2"/>
  <printOptions horizontalCentered="1"/>
  <pageMargins left="0.2" right="0.19685039370078741" top="0.56000000000000005" bottom="0.19" header="0.2" footer="0.19"/>
  <pageSetup paperSize="8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作成にあたってのご注意</vt:lpstr>
      <vt:lpstr>霧島青年会議所正味財産計算書内訳表 (様式)</vt:lpstr>
      <vt:lpstr>霧島青年会議所正味財産計算書 (様式)</vt:lpstr>
      <vt:lpstr>'霧島青年会議所正味財産計算書 (様式)'!Print_Area</vt:lpstr>
      <vt:lpstr>'霧島青年会議所正味財産計算書 (様式)'!Print_Titles</vt:lpstr>
      <vt:lpstr>'霧島青年会議所正味財産計算書内訳表 (様式)'!Print_Titles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八ヶ代尊徳</cp:lastModifiedBy>
  <cp:lastPrinted>2019-11-06T00:21:38Z</cp:lastPrinted>
  <dcterms:created xsi:type="dcterms:W3CDTF">2008-10-27T05:07:07Z</dcterms:created>
  <dcterms:modified xsi:type="dcterms:W3CDTF">2020-01-04T11:47:20Z</dcterms:modified>
</cp:coreProperties>
</file>